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vocacy\2018 State Session\2018 Legislative Directory\2018 CAN Legislative Directories\4.11 and 4.12 Legislative Directory (Coded for RSVP's)\"/>
    </mc:Choice>
  </mc:AlternateContent>
  <bookViews>
    <workbookView xWindow="0" yWindow="0" windowWidth="19200" windowHeight="731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1" i="1"/>
  <c r="K20" i="1"/>
  <c r="J20" i="1"/>
  <c r="I20" i="1"/>
  <c r="H20" i="1"/>
  <c r="G20" i="1"/>
  <c r="E20" i="1"/>
  <c r="F20" i="1"/>
  <c r="M19" i="1"/>
  <c r="L19" i="1"/>
  <c r="K19" i="1"/>
  <c r="J19" i="1"/>
  <c r="I19" i="1"/>
  <c r="H19" i="1"/>
  <c r="G19" i="1"/>
  <c r="E19" i="1"/>
  <c r="F19" i="1"/>
  <c r="K18" i="1"/>
  <c r="J18" i="1"/>
  <c r="I18" i="1"/>
  <c r="H18" i="1"/>
  <c r="G18" i="1"/>
  <c r="E18" i="1"/>
  <c r="F18" i="1"/>
  <c r="F17" i="1"/>
  <c r="M16" i="1"/>
  <c r="L16" i="1"/>
  <c r="K16" i="1"/>
  <c r="J16" i="1"/>
  <c r="H16" i="1"/>
  <c r="G16" i="1"/>
  <c r="E16" i="1"/>
  <c r="F16" i="1"/>
  <c r="K15" i="1"/>
  <c r="J15" i="1"/>
  <c r="I15" i="1"/>
  <c r="H15" i="1"/>
  <c r="G15" i="1"/>
  <c r="E15" i="1"/>
  <c r="F15" i="1"/>
  <c r="F14" i="1"/>
  <c r="M13" i="1"/>
  <c r="L13" i="1"/>
  <c r="K13" i="1"/>
  <c r="J13" i="1"/>
  <c r="I13" i="1"/>
  <c r="H13" i="1"/>
  <c r="G13" i="1"/>
  <c r="E13" i="1"/>
  <c r="F13" i="1"/>
  <c r="K12" i="1"/>
  <c r="J12" i="1"/>
  <c r="H12" i="1"/>
  <c r="G12" i="1"/>
  <c r="E12" i="1"/>
  <c r="F12" i="1"/>
  <c r="K11" i="1"/>
  <c r="J11" i="1"/>
  <c r="I11" i="1"/>
  <c r="H11" i="1"/>
  <c r="G11" i="1"/>
  <c r="E11" i="1"/>
  <c r="F11" i="1"/>
  <c r="F9" i="1"/>
  <c r="F8" i="1"/>
  <c r="K7" i="1"/>
  <c r="J7" i="1"/>
  <c r="I7" i="1"/>
  <c r="H7" i="1"/>
  <c r="G7" i="1"/>
  <c r="E7" i="1"/>
  <c r="F7" i="1"/>
  <c r="N6" i="1"/>
  <c r="K6" i="1"/>
  <c r="J6" i="1"/>
  <c r="I6" i="1"/>
  <c r="H6" i="1"/>
  <c r="G6" i="1"/>
  <c r="E6" i="1"/>
  <c r="F6" i="1"/>
  <c r="F5" i="1"/>
  <c r="K4" i="1"/>
  <c r="J4" i="1"/>
  <c r="I4" i="1"/>
  <c r="H4" i="1"/>
  <c r="G4" i="1"/>
  <c r="E4" i="1"/>
  <c r="F4" i="1"/>
  <c r="K3" i="1"/>
  <c r="J3" i="1"/>
  <c r="I3" i="1"/>
  <c r="H3" i="1"/>
  <c r="G3" i="1"/>
  <c r="E3" i="1"/>
  <c r="F3" i="1"/>
  <c r="K2" i="1"/>
  <c r="J2" i="1"/>
  <c r="I2" i="1"/>
  <c r="H2" i="1"/>
  <c r="G2" i="1"/>
  <c r="E2" i="1"/>
  <c r="F2" i="1"/>
</calcChain>
</file>

<file path=xl/sharedStrings.xml><?xml version="1.0" encoding="utf-8"?>
<sst xmlns="http://schemas.openxmlformats.org/spreadsheetml/2006/main" count="298" uniqueCount="186">
  <si>
    <t>Waterbury-Litchfield</t>
  </si>
  <si>
    <t>Title</t>
  </si>
  <si>
    <t xml:space="preserve">Last Name </t>
  </si>
  <si>
    <t>First Name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</si>
  <si>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</si>
  <si>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</si>
  <si>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</si>
  <si>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</si>
  <si>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</si>
  <si>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</si>
  <si>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 xml:space="preserve">Legislator's Staff 1 Email Address </t>
  </si>
  <si>
    <t xml:space="preserve">Staff Phone Number </t>
  </si>
  <si>
    <t>Zupkus</t>
  </si>
  <si>
    <t>Representative</t>
  </si>
  <si>
    <t>Sam Stadnick</t>
  </si>
  <si>
    <t>Sam.Stadnick@cga.ct.gov</t>
  </si>
  <si>
    <t>860-240-8734</t>
  </si>
  <si>
    <t>Catherine Morrow</t>
  </si>
  <si>
    <t>860-240-8720</t>
  </si>
  <si>
    <t>Betts</t>
  </si>
  <si>
    <t>Maureen Urso</t>
  </si>
  <si>
    <t>maureen.urso@cga.ct.gov</t>
  </si>
  <si>
    <t>860-240-8723</t>
  </si>
  <si>
    <t>Sampson</t>
  </si>
  <si>
    <t>Andrew Droney</t>
  </si>
  <si>
    <t>Andrew.Droney@cga.ct.gov</t>
  </si>
  <si>
    <t>860-240-8398</t>
  </si>
  <si>
    <t>Samantha Slade</t>
  </si>
  <si>
    <t>860-240-8770</t>
  </si>
  <si>
    <t>Reyes</t>
  </si>
  <si>
    <t>Geraldo</t>
  </si>
  <si>
    <t>Democrat</t>
  </si>
  <si>
    <t>Legislative Office Building, Room 4024</t>
  </si>
  <si>
    <t>Hartford, CT 06106-1591</t>
  </si>
  <si>
    <t>Geraldo.Reyes@cga.ct.gov</t>
  </si>
  <si>
    <t>Ben Dwyer</t>
  </si>
  <si>
    <t>benjamin.dwyer@cga.ct.gov</t>
  </si>
  <si>
    <t>860-240-1377</t>
  </si>
  <si>
    <t>Zani Imetovski</t>
  </si>
  <si>
    <t>860-240-8858</t>
  </si>
  <si>
    <t>Butler</t>
  </si>
  <si>
    <t>Zoe Gluck</t>
  </si>
  <si>
    <t>Zoe.Gluck@cga.ct.gov</t>
  </si>
  <si>
    <t>Amy Albert</t>
  </si>
  <si>
    <t>860-240-8528</t>
  </si>
  <si>
    <t>Piscopo</t>
  </si>
  <si>
    <t>Chris Wilson</t>
  </si>
  <si>
    <t>christopher.wilson@cga.ct.gov</t>
  </si>
  <si>
    <t>860-240-8799</t>
  </si>
  <si>
    <t>Ashley McMann</t>
  </si>
  <si>
    <t>860-240-8752</t>
  </si>
  <si>
    <t>Wilson</t>
  </si>
  <si>
    <t>David</t>
  </si>
  <si>
    <t>Republican</t>
  </si>
  <si>
    <t>Legislative Office Building, Room 4200</t>
  </si>
  <si>
    <t>David.Wilson@housegop.ct.gov</t>
  </si>
  <si>
    <t>Polletta</t>
  </si>
  <si>
    <t>Joe</t>
  </si>
  <si>
    <t xml:space="preserve">Joe.Polletta@housegop.ct.gov </t>
  </si>
  <si>
    <t>Ed Schaeffer</t>
  </si>
  <si>
    <t>edward.schaeffer@cga.ct.gov</t>
  </si>
  <si>
    <t>860-240-8725</t>
  </si>
  <si>
    <t>Linehan</t>
  </si>
  <si>
    <t>Liz</t>
  </si>
  <si>
    <t>Legislative Office Building, Room 4011</t>
  </si>
  <si>
    <t>Liz.Linehan@cga.ct.gov</t>
  </si>
  <si>
    <t>Joshua Flores</t>
  </si>
  <si>
    <t>joshua.flores@cga.ct.gov</t>
  </si>
  <si>
    <t>860-240-1378</t>
  </si>
  <si>
    <t>Danielle Palladino</t>
  </si>
  <si>
    <t>860-240-1479</t>
  </si>
  <si>
    <t>Cook</t>
  </si>
  <si>
    <t>Berger</t>
  </si>
  <si>
    <t>Legislative Office Building, Room 4112</t>
  </si>
  <si>
    <t>Mary Ann Daly</t>
  </si>
  <si>
    <t>maryann.daly@cga.ct.gov</t>
  </si>
  <si>
    <t>860-240-1372</t>
  </si>
  <si>
    <t>Peter Murszewski</t>
  </si>
  <si>
    <t>860-240-8556</t>
  </si>
  <si>
    <t>D'Amelio</t>
  </si>
  <si>
    <t>Ashley McMann-Interim</t>
  </si>
  <si>
    <t>Cummings</t>
  </si>
  <si>
    <t>Stephanie</t>
  </si>
  <si>
    <t>Stephanie.Cummings@housegop.ct.gov</t>
  </si>
  <si>
    <t>Rebimbas</t>
  </si>
  <si>
    <t>Jack DeOliveira</t>
  </si>
  <si>
    <t>Jack.DeOliveira@cga.ct.gov</t>
  </si>
  <si>
    <t>860-240-8676</t>
  </si>
  <si>
    <t>Steve Kolenberg</t>
  </si>
  <si>
    <t>860-240-8724</t>
  </si>
  <si>
    <t>Case</t>
  </si>
  <si>
    <t>860-240-1310</t>
  </si>
  <si>
    <t>Fishbein</t>
  </si>
  <si>
    <t>Craig</t>
  </si>
  <si>
    <t>Craig.Fishbein@housegop.ct.gov</t>
  </si>
  <si>
    <t>Molly Griffin</t>
  </si>
  <si>
    <t>molly.griffin@cga.ct.gov</t>
  </si>
  <si>
    <t>Labriola</t>
  </si>
  <si>
    <t>Bobbie Bergeron</t>
  </si>
  <si>
    <t>bobbie.bergeron@cga.ct.gov</t>
  </si>
  <si>
    <t>860-240-8728</t>
  </si>
  <si>
    <t>O'Neill</t>
  </si>
  <si>
    <t>860-240-1342</t>
  </si>
  <si>
    <t>Simanski</t>
  </si>
  <si>
    <t>Ohler</t>
  </si>
  <si>
    <t>Brian</t>
  </si>
  <si>
    <t>Brian.Ohler@housegop.ct.gov</t>
  </si>
  <si>
    <t>Dave Williams</t>
  </si>
  <si>
    <t>David.J.Williams@cga.ct.gov</t>
  </si>
  <si>
    <t>860-240-8389</t>
  </si>
  <si>
    <t>Suzio</t>
  </si>
  <si>
    <t>Senator</t>
  </si>
  <si>
    <t>Len</t>
  </si>
  <si>
    <t>S13</t>
  </si>
  <si>
    <t>Legislative Office Building, Room 3400</t>
  </si>
  <si>
    <t>len.suzio@cga.ct.gov</t>
  </si>
  <si>
    <t>Kathy Horsky</t>
  </si>
  <si>
    <t>kathy.horsky@cga.ct.gov</t>
  </si>
  <si>
    <t>860-240-8321</t>
  </si>
  <si>
    <t>Bye</t>
  </si>
  <si>
    <t>Beth</t>
  </si>
  <si>
    <t>S05</t>
  </si>
  <si>
    <t>Legislative Office Building, Room 2700</t>
  </si>
  <si>
    <t>Bye@senatedems.ct.gov</t>
  </si>
  <si>
    <t>Susie Gardiner</t>
  </si>
  <si>
    <t>susie.gardiner@cga.ct.gov</t>
  </si>
  <si>
    <t>860-240-0428</t>
  </si>
  <si>
    <t>Miner</t>
  </si>
  <si>
    <t>S30</t>
  </si>
  <si>
    <t>Craig.Miner@cga.ct.gov</t>
  </si>
  <si>
    <t>AJ Bellagamba</t>
  </si>
  <si>
    <t>anthony.bellagamba@cga.ct.gov</t>
  </si>
  <si>
    <t>860-240-8816</t>
  </si>
  <si>
    <t>Logan</t>
  </si>
  <si>
    <t>George</t>
  </si>
  <si>
    <t>S17</t>
  </si>
  <si>
    <t>George.Logan@cga.ct.gov</t>
  </si>
  <si>
    <t>Jamie Iannotti</t>
  </si>
  <si>
    <t>Jamie.Iannotti@cga.ct.gov</t>
  </si>
  <si>
    <t>860-240-0558</t>
  </si>
  <si>
    <t>Hartley</t>
  </si>
  <si>
    <t>Joan</t>
  </si>
  <si>
    <t>S15</t>
  </si>
  <si>
    <t>Legislative Office Building, Room 3100</t>
  </si>
  <si>
    <t>Hartley@senatedems.ct.gov</t>
  </si>
  <si>
    <t>Billy Taylor</t>
  </si>
  <si>
    <t>billy.taylor@cga.ct.gov</t>
  </si>
  <si>
    <t>860-240-0006</t>
  </si>
  <si>
    <t>Berthel</t>
  </si>
  <si>
    <t>Eric</t>
  </si>
  <si>
    <t>S32</t>
  </si>
  <si>
    <t xml:space="preserve">Eric.Berthel@cga.ct.gov </t>
  </si>
  <si>
    <t>Nolan Davis</t>
  </si>
  <si>
    <t>Nolan.Davis@cga.ct.gov</t>
  </si>
  <si>
    <t>860-240-0465</t>
  </si>
  <si>
    <t>Markley</t>
  </si>
  <si>
    <t>S16</t>
  </si>
  <si>
    <t>Legislative Office Building, Room 2000</t>
  </si>
  <si>
    <t>Joe.Markley@cga.ct.gov</t>
  </si>
  <si>
    <t>Josiah Elsaghir</t>
  </si>
  <si>
    <t>Josiah.Elsaghir@cga.ct.gov</t>
  </si>
  <si>
    <t>860-240-0831</t>
  </si>
  <si>
    <t>Martin</t>
  </si>
  <si>
    <t>Henri</t>
  </si>
  <si>
    <t>S31</t>
  </si>
  <si>
    <t>Legislative Office Building, Room 2400</t>
  </si>
  <si>
    <t>Henri.Martin@cga.ct.gov</t>
  </si>
  <si>
    <t>Morgan Murphy</t>
  </si>
  <si>
    <t>morgan.murphy@cga.ct.gov</t>
  </si>
  <si>
    <t>860-240-8832</t>
  </si>
  <si>
    <t>Witkos</t>
  </si>
  <si>
    <t>Kevin</t>
  </si>
  <si>
    <t>S08</t>
  </si>
  <si>
    <t>Kevin.Witkos@cga.ct.gov</t>
  </si>
  <si>
    <t>Patty Askham</t>
  </si>
  <si>
    <t>patty.askham@cga.ct.gov</t>
  </si>
  <si>
    <t>860-240-0436</t>
  </si>
  <si>
    <t>Outreach</t>
  </si>
  <si>
    <t xml:space="preserve">Outreach Staff </t>
  </si>
  <si>
    <t>Call/LM</t>
  </si>
  <si>
    <t>Notes</t>
  </si>
  <si>
    <t>RSVP CODING</t>
  </si>
  <si>
    <t>Attending</t>
  </si>
  <si>
    <t>Tentative</t>
  </si>
  <si>
    <t>Unable to attend</t>
  </si>
  <si>
    <t xml:space="preserve">Legislative Staffer to attend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</si>
</sst>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 indent="2"/>
    </xf>
    <xf numFmtId="0" fontId="3" fillId="0" borderId="1" xfId="1" applyFill="1" applyBorder="1" applyAlignment="1"/>
    <xf numFmtId="0" fontId="4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 indent="2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indent="1"/>
    </xf>
    <xf numFmtId="164" fontId="3" fillId="0" borderId="1" xfId="1" applyNumberFormat="1" applyFill="1" applyBorder="1"/>
    <xf numFmtId="0" fontId="3" fillId="0" borderId="1" xfId="1" applyFill="1" applyBorder="1"/>
    <xf numFmtId="164" fontId="0" fillId="0" borderId="1" xfId="0" applyNumberFormat="1" applyFill="1" applyBorder="1"/>
    <xf numFmtId="0" fontId="0" fillId="0" borderId="0" xfId="0" applyFill="1" applyAlignme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1" fillId="2" borderId="1" xfId="0" applyFont="1" applyFill="1" applyBorder="1" applyAlignment="1">
      <alignment horizontal="right" indent="2"/>
    </xf>
    <xf numFmtId="0" fontId="3" fillId="2" borderId="1" xfId="1" applyFill="1" applyBorder="1"/>
    <xf numFmtId="164" fontId="0" fillId="2" borderId="1" xfId="0" applyNumberFormat="1" applyFill="1" applyBorder="1"/>
    <xf numFmtId="0" fontId="0" fillId="2" borderId="0" xfId="0" applyFill="1"/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 xml:space="preserve"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 xml:space="preserve"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 xml:space="preserve"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 xml:space="preserve"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 xml:space="preserve"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 xml:space="preserve"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 xml:space="preserve"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 xml:space="preserve"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 xml:space="preserve"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 xml:space="preserve"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 xml:space="preserve">David </v>
          </cell>
          <cell r="C17" t="str">
            <v xml:space="preserve"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 xml:space="preserve"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 xml:space="preserve"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 xml:space="preserve"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 xml:space="preserve"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 xml:space="preserve"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 xml:space="preserve"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 xml:space="preserve"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 xml:space="preserve"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 xml:space="preserve"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 xml:space="preserve"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 xml:space="preserve"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 xml:space="preserve"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 xml:space="preserve"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 xml:space="preserve"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 xml:space="preserve"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 xml:space="preserve"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 xml:space="preserve"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 xml:space="preserve"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 xml:space="preserve">125 North Bear Hill Road </v>
          </cell>
          <cell r="K49" t="str">
            <v xml:space="preserve"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 xml:space="preserve"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 xml:space="preserve">P. </v>
          </cell>
          <cell r="D51" t="str">
            <v xml:space="preserve"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 xml:space="preserve"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 xml:space="preserve"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 xml:space="preserve"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 xml:space="preserve"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 xml:space="preserve"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 xml:space="preserve"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 xml:space="preserve"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 xml:space="preserve"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 xml:space="preserve"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 xml:space="preserve"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 xml:space="preserve"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 xml:space="preserve"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 xml:space="preserve"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 xml:space="preserve"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 xml:space="preserve"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 xml:space="preserve"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 xml:space="preserve"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 xml:space="preserve"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 xml:space="preserve">Kelly </v>
          </cell>
          <cell r="C84" t="str">
            <v xml:space="preserve"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 xml:space="preserve"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 xml:space="preserve"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 xml:space="preserve"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 xml:space="preserve"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 xml:space="preserve"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 xml:space="preserve"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 xml:space="preserve">Patricia </v>
          </cell>
          <cell r="C92" t="str">
            <v xml:space="preserve"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 xml:space="preserve"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 xml:space="preserve"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 xml:space="preserve"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 xml:space="preserve"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 xml:space="preserve">315 Ely Avenue                                          </v>
          </cell>
          <cell r="K96" t="str">
            <v xml:space="preserve"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 xml:space="preserve"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 xml:space="preserve"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 xml:space="preserve"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 xml:space="preserve"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 xml:space="preserve"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 xml:space="preserve"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 xml:space="preserve"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 xml:space="preserve"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 xml:space="preserve"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 xml:space="preserve"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 xml:space="preserve"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 xml:space="preserve"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 xml:space="preserve"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 xml:space="preserve"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 xml:space="preserve"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 xml:space="preserve"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 xml:space="preserve"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 xml:space="preserve"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 xml:space="preserve"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 xml:space="preserve"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 xml:space="preserve"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 xml:space="preserve">JosephCSerra@yahoo.com </v>
          </cell>
          <cell r="S127">
            <v>0</v>
          </cell>
          <cell r="T127" t="str">
            <v xml:space="preserve"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 xml:space="preserve"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 xml:space="preserve"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 xml:space="preserve"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 xml:space="preserve"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 xml:space="preserve"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 xml:space="preserve"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 xml:space="preserve"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 xml:space="preserve"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 xml:space="preserve"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 xml:space="preserve"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 xml:space="preserve"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 xml:space="preserve"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 xml:space="preserve"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 xml:space="preserve"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 xml:space="preserve"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 xml:space="preserve"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 xml:space="preserve"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 xml:space="preserve"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 xml:space="preserve"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 xml:space="preserve"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 xml:space="preserve"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n.dwyer@cga.ct.gov" TargetMode="External"/><Relationship Id="rId13" Type="http://schemas.openxmlformats.org/officeDocument/2006/relationships/hyperlink" Target="mailto:Sam.Stadnick@cga.ct.gov" TargetMode="External"/><Relationship Id="rId18" Type="http://schemas.openxmlformats.org/officeDocument/2006/relationships/hyperlink" Target="mailto:edward.schaeffer@cga.ct.gov" TargetMode="External"/><Relationship Id="rId26" Type="http://schemas.openxmlformats.org/officeDocument/2006/relationships/hyperlink" Target="mailto:morgan.murphy@cga.ct.gov" TargetMode="External"/><Relationship Id="rId3" Type="http://schemas.openxmlformats.org/officeDocument/2006/relationships/hyperlink" Target="mailto:Geraldo.Reyes@cga.ct.gov" TargetMode="External"/><Relationship Id="rId21" Type="http://schemas.openxmlformats.org/officeDocument/2006/relationships/hyperlink" Target="mailto:Zoe.Gluck@cga.ct.gov" TargetMode="External"/><Relationship Id="rId7" Type="http://schemas.openxmlformats.org/officeDocument/2006/relationships/hyperlink" Target="mailto:maryann.daly@cga.ct.gov" TargetMode="External"/><Relationship Id="rId12" Type="http://schemas.openxmlformats.org/officeDocument/2006/relationships/hyperlink" Target="mailto:Andrew.Droney@cga.ct.gov" TargetMode="External"/><Relationship Id="rId17" Type="http://schemas.openxmlformats.org/officeDocument/2006/relationships/hyperlink" Target="mailto:Andrew.Droney@cga.ct.gov" TargetMode="External"/><Relationship Id="rId25" Type="http://schemas.openxmlformats.org/officeDocument/2006/relationships/hyperlink" Target="mailto:Jamie.Iannotti@cga.ct.gov" TargetMode="External"/><Relationship Id="rId33" Type="http://schemas.openxmlformats.org/officeDocument/2006/relationships/hyperlink" Target="mailto:bobbie.bergeron@cga.ct.gov" TargetMode="External"/><Relationship Id="rId2" Type="http://schemas.openxmlformats.org/officeDocument/2006/relationships/hyperlink" Target="mailto:David.Wilson@housegop.ct.gov" TargetMode="External"/><Relationship Id="rId16" Type="http://schemas.openxmlformats.org/officeDocument/2006/relationships/hyperlink" Target="mailto:Joe.Polletta@housegop.ct.gov" TargetMode="External"/><Relationship Id="rId20" Type="http://schemas.openxmlformats.org/officeDocument/2006/relationships/hyperlink" Target="mailto:christopher.wilson@cga.ct.gov" TargetMode="External"/><Relationship Id="rId29" Type="http://schemas.openxmlformats.org/officeDocument/2006/relationships/hyperlink" Target="mailto:Josiah.Elsaghir@cga.ct.gov" TargetMode="External"/><Relationship Id="rId1" Type="http://schemas.openxmlformats.org/officeDocument/2006/relationships/hyperlink" Target="mailto:Liz.Linehan@cga.ct.gov" TargetMode="External"/><Relationship Id="rId6" Type="http://schemas.openxmlformats.org/officeDocument/2006/relationships/hyperlink" Target="mailto:Craig.Fishbein@housegop.ct.gov" TargetMode="External"/><Relationship Id="rId11" Type="http://schemas.openxmlformats.org/officeDocument/2006/relationships/hyperlink" Target="mailto:molly.griffin@cga.ct.gov" TargetMode="External"/><Relationship Id="rId24" Type="http://schemas.openxmlformats.org/officeDocument/2006/relationships/hyperlink" Target="mailto:George.Logan@cga.ct.gov" TargetMode="External"/><Relationship Id="rId32" Type="http://schemas.openxmlformats.org/officeDocument/2006/relationships/hyperlink" Target="mailto:Eric.Berthel@cga.ct.gov" TargetMode="External"/><Relationship Id="rId5" Type="http://schemas.openxmlformats.org/officeDocument/2006/relationships/hyperlink" Target="mailto:Brian.Ohler@housegop.ct.gov" TargetMode="External"/><Relationship Id="rId15" Type="http://schemas.openxmlformats.org/officeDocument/2006/relationships/hyperlink" Target="mailto:christopher.wilson@cga.ct.gov" TargetMode="External"/><Relationship Id="rId23" Type="http://schemas.openxmlformats.org/officeDocument/2006/relationships/hyperlink" Target="mailto:Craig.Miner@cga.ct.gov" TargetMode="External"/><Relationship Id="rId28" Type="http://schemas.openxmlformats.org/officeDocument/2006/relationships/hyperlink" Target="mailto:susie.gardiner@cga.ct.gov" TargetMode="External"/><Relationship Id="rId10" Type="http://schemas.openxmlformats.org/officeDocument/2006/relationships/hyperlink" Target="mailto:maureen.urso@cga.ct.gov" TargetMode="External"/><Relationship Id="rId19" Type="http://schemas.openxmlformats.org/officeDocument/2006/relationships/hyperlink" Target="mailto:Jack.DeOliveira@cga.ct.gov" TargetMode="External"/><Relationship Id="rId31" Type="http://schemas.openxmlformats.org/officeDocument/2006/relationships/hyperlink" Target="mailto:nolan.davis@cga.ct.gov" TargetMode="External"/><Relationship Id="rId4" Type="http://schemas.openxmlformats.org/officeDocument/2006/relationships/hyperlink" Target="mailto:Stephanie.Cummings@housegop.ct.gov" TargetMode="External"/><Relationship Id="rId9" Type="http://schemas.openxmlformats.org/officeDocument/2006/relationships/hyperlink" Target="mailto:maureen.urso@cga.ct.gov" TargetMode="External"/><Relationship Id="rId14" Type="http://schemas.openxmlformats.org/officeDocument/2006/relationships/hyperlink" Target="mailto:David.J.Williams@cga.ct.gov" TargetMode="External"/><Relationship Id="rId22" Type="http://schemas.openxmlformats.org/officeDocument/2006/relationships/hyperlink" Target="mailto:len.suzio@cga.ct.gov" TargetMode="External"/><Relationship Id="rId27" Type="http://schemas.openxmlformats.org/officeDocument/2006/relationships/hyperlink" Target="mailto:kathy.horsky@cga.ct.gov" TargetMode="External"/><Relationship Id="rId30" Type="http://schemas.openxmlformats.org/officeDocument/2006/relationships/hyperlink" Target="mailto:anthony.bellagamba@cga.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D35" sqref="D35"/>
    </sheetView>
  </sheetViews>
  <sheetFormatPr defaultColWidth="9.1796875" defaultRowHeight="14.5" x14ac:dyDescent="0.35"/>
  <cols>
    <col min="1" max="1" width="9.1796875" style="29"/>
    <col min="2" max="2" width="21.08984375" style="29" customWidth="1"/>
    <col min="3" max="3" width="19.7265625" style="15" bestFit="1" customWidth="1"/>
    <col min="4" max="4" width="14.7265625" style="1" bestFit="1" customWidth="1"/>
    <col min="5" max="5" width="10" style="1" bestFit="1" customWidth="1"/>
    <col min="6" max="6" width="10.54296875" style="1" bestFit="1" customWidth="1"/>
    <col min="7" max="7" width="9.1796875" style="1"/>
    <col min="8" max="8" width="10.81640625" style="1" bestFit="1" customWidth="1"/>
    <col min="9" max="9" width="35.453125" style="1" bestFit="1" customWidth="1"/>
    <col min="10" max="10" width="22.1796875" style="1" bestFit="1" customWidth="1"/>
    <col min="11" max="11" width="37.1796875" style="1" bestFit="1" customWidth="1"/>
    <col min="12" max="12" width="16" style="1" bestFit="1" customWidth="1"/>
    <col min="13" max="13" width="30.453125" style="1" bestFit="1" customWidth="1"/>
    <col min="14" max="14" width="12.453125" style="1" bestFit="1" customWidth="1"/>
    <col min="15" max="15" width="22.7265625" style="1" bestFit="1" customWidth="1"/>
    <col min="16" max="16" width="12.453125" style="1" bestFit="1" customWidth="1"/>
    <col min="17" max="16384" width="9.1796875" style="1"/>
  </cols>
  <sheetData>
    <row r="1" spans="1:16" ht="29" x14ac:dyDescent="0.35">
      <c r="A1" s="19" t="s">
        <v>179</v>
      </c>
      <c r="B1" s="19" t="s">
        <v>180</v>
      </c>
      <c r="C1" s="16" t="s">
        <v>0</v>
      </c>
      <c r="D1" s="16" t="s">
        <v>1</v>
      </c>
      <c r="E1" s="17" t="s">
        <v>3</v>
      </c>
      <c r="F1" s="16" t="s">
        <v>2</v>
      </c>
      <c r="G1" s="17" t="s">
        <v>4</v>
      </c>
      <c r="H1" s="17" t="s">
        <v>5</v>
      </c>
      <c r="I1" s="17" t="s">
        <v>6</v>
      </c>
      <c r="J1" s="18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177</v>
      </c>
      <c r="P1" s="17" t="s">
        <v>178</v>
      </c>
    </row>
    <row r="2" spans="1:16" x14ac:dyDescent="0.35">
      <c r="A2" s="30"/>
      <c r="B2" s="30"/>
      <c r="C2" s="2" t="s">
        <v>12</v>
      </c>
      <c r="D2" s="3" t="s">
        <v>13</v>
      </c>
      <c r="E2" s="4" t="str">
        <f>VLOOKUP($C2,[1]CompleteHouse!$A$4:$W$154,2,FALSE)</f>
        <v>Lezlye</v>
      </c>
      <c r="F2" s="4" t="str">
        <f t="shared" ref="F2:F9" si="0">C2</f>
        <v>Zupkus</v>
      </c>
      <c r="G2" s="5">
        <f>VLOOKUP($C2,[1]CompleteHouse!$A$4:$W$154,5,FALSE)</f>
        <v>89</v>
      </c>
      <c r="H2" s="2" t="str">
        <f>VLOOKUP($C2,[1]CompleteHouse!$A$4:$W$154,9,FALSE)</f>
        <v>Republican</v>
      </c>
      <c r="I2" s="2" t="str">
        <f>VLOOKUP($C2,[1]CompleteHouse!$A$4:$W$154,12,FALSE)</f>
        <v>Legislative Office Building, Room 4200</v>
      </c>
      <c r="J2" s="2" t="str">
        <f>VLOOKUP($C2,[1]CompleteHouse!$A$4:$W$154,13,FALSE)</f>
        <v>Hartford, CT 06106-1591</v>
      </c>
      <c r="K2" s="2" t="str">
        <f>VLOOKUP($C2,[1]CompleteHouse!$A$4:$W$154,14,FALSE)</f>
        <v>Lezlye.Zupkus@housegop.ct.gov</v>
      </c>
      <c r="L2" s="2" t="s">
        <v>14</v>
      </c>
      <c r="M2" s="6" t="s">
        <v>15</v>
      </c>
      <c r="N2" s="2" t="s">
        <v>16</v>
      </c>
      <c r="O2" s="2" t="s">
        <v>17</v>
      </c>
      <c r="P2" s="7" t="s">
        <v>18</v>
      </c>
    </row>
    <row r="3" spans="1:16" x14ac:dyDescent="0.35">
      <c r="A3" s="30"/>
      <c r="B3" s="30"/>
      <c r="C3" s="2" t="s">
        <v>19</v>
      </c>
      <c r="D3" s="3" t="s">
        <v>13</v>
      </c>
      <c r="E3" s="4" t="str">
        <f>VLOOKUP($C3,[1]CompleteHouse!$A$4:$W$154,2,FALSE)</f>
        <v>Whit</v>
      </c>
      <c r="F3" s="4" t="str">
        <f t="shared" si="0"/>
        <v>Betts</v>
      </c>
      <c r="G3" s="5">
        <f>VLOOKUP($C3,[1]CompleteHouse!$A$4:$W$154,5,FALSE)</f>
        <v>78</v>
      </c>
      <c r="H3" s="2" t="str">
        <f>VLOOKUP($C3,[1]CompleteHouse!$A$4:$W$154,9,FALSE)</f>
        <v>Republican</v>
      </c>
      <c r="I3" s="2" t="str">
        <f>VLOOKUP($C3,[1]CompleteHouse!$A$4:$W$154,12,FALSE)</f>
        <v>Legislative Office Building, Room 4200</v>
      </c>
      <c r="J3" s="2" t="str">
        <f>VLOOKUP($C3,[1]CompleteHouse!$A$4:$W$154,13,FALSE)</f>
        <v>Hartford, CT 06106-1591</v>
      </c>
      <c r="K3" s="2" t="str">
        <f>VLOOKUP($C3,[1]CompleteHouse!$A$4:$W$154,14,FALSE)</f>
        <v>Whit.Betts@housegop.ct.gov</v>
      </c>
      <c r="L3" s="2" t="s">
        <v>20</v>
      </c>
      <c r="M3" s="6" t="s">
        <v>21</v>
      </c>
      <c r="N3" s="2" t="s">
        <v>22</v>
      </c>
      <c r="O3" s="2" t="s">
        <v>17</v>
      </c>
      <c r="P3" s="7" t="s">
        <v>18</v>
      </c>
    </row>
    <row r="4" spans="1:16" x14ac:dyDescent="0.35">
      <c r="A4" s="30"/>
      <c r="B4" s="30"/>
      <c r="C4" s="2" t="s">
        <v>23</v>
      </c>
      <c r="D4" s="3" t="s">
        <v>13</v>
      </c>
      <c r="E4" s="4" t="str">
        <f>VLOOKUP($C4,[1]CompleteHouse!$A$4:$W$154,2,FALSE)</f>
        <v>Rob</v>
      </c>
      <c r="F4" s="4" t="str">
        <f t="shared" si="0"/>
        <v>Sampson</v>
      </c>
      <c r="G4" s="5">
        <f>VLOOKUP($C4,[1]CompleteHouse!$A$4:$W$154,5,FALSE)</f>
        <v>80</v>
      </c>
      <c r="H4" s="2" t="str">
        <f>VLOOKUP($C4,[1]CompleteHouse!$A$4:$W$154,9,FALSE)</f>
        <v>Republican</v>
      </c>
      <c r="I4" s="2" t="str">
        <f>VLOOKUP($C4,[1]CompleteHouse!$A$4:$W$154,12,FALSE)</f>
        <v>Legislative Office Building, Room 4200</v>
      </c>
      <c r="J4" s="2" t="str">
        <f>VLOOKUP($C4,[1]CompleteHouse!$A$4:$W$154,13,FALSE)</f>
        <v>Hartford, CT 06106-1591</v>
      </c>
      <c r="K4" s="2" t="str">
        <f>VLOOKUP($C4,[1]CompleteHouse!$A$4:$W$154,14,FALSE)</f>
        <v>Rob.Sampson@housegop.ct.gov</v>
      </c>
      <c r="L4" s="2" t="s">
        <v>24</v>
      </c>
      <c r="M4" s="6" t="s">
        <v>25</v>
      </c>
      <c r="N4" s="2" t="s">
        <v>26</v>
      </c>
      <c r="O4" s="2" t="s">
        <v>27</v>
      </c>
      <c r="P4" s="7" t="s">
        <v>28</v>
      </c>
    </row>
    <row r="5" spans="1:16" x14ac:dyDescent="0.35">
      <c r="A5" s="30"/>
      <c r="B5" s="30"/>
      <c r="C5" s="2" t="s">
        <v>29</v>
      </c>
      <c r="D5" s="3" t="s">
        <v>13</v>
      </c>
      <c r="E5" s="4" t="s">
        <v>30</v>
      </c>
      <c r="F5" s="4" t="str">
        <f t="shared" si="0"/>
        <v>Reyes</v>
      </c>
      <c r="G5" s="5">
        <v>75</v>
      </c>
      <c r="H5" s="2" t="s">
        <v>31</v>
      </c>
      <c r="I5" s="2" t="s">
        <v>32</v>
      </c>
      <c r="J5" s="2" t="s">
        <v>33</v>
      </c>
      <c r="K5" s="6" t="s">
        <v>34</v>
      </c>
      <c r="L5" s="2" t="s">
        <v>35</v>
      </c>
      <c r="M5" s="6" t="s">
        <v>36</v>
      </c>
      <c r="N5" s="2" t="s">
        <v>37</v>
      </c>
      <c r="O5" s="2" t="s">
        <v>38</v>
      </c>
      <c r="P5" s="2" t="s">
        <v>39</v>
      </c>
    </row>
    <row r="6" spans="1:16" x14ac:dyDescent="0.35">
      <c r="A6" s="30"/>
      <c r="B6" s="30"/>
      <c r="C6" s="2" t="s">
        <v>40</v>
      </c>
      <c r="D6" s="3" t="s">
        <v>13</v>
      </c>
      <c r="E6" s="4" t="str">
        <f>VLOOKUP($C6,[1]CompleteHouse!$A$4:$W$154,2,FALSE)</f>
        <v>Larry</v>
      </c>
      <c r="F6" s="4" t="str">
        <f t="shared" si="0"/>
        <v>Butler</v>
      </c>
      <c r="G6" s="5">
        <f>VLOOKUP($C6,[1]CompleteHouse!$A$4:$W$154,5,FALSE)</f>
        <v>72</v>
      </c>
      <c r="H6" s="2" t="str">
        <f>VLOOKUP($C6,[1]CompleteHouse!$A$4:$W$154,9,FALSE)</f>
        <v>Democrat</v>
      </c>
      <c r="I6" s="2" t="str">
        <f>VLOOKUP($C6,[1]CompleteHouse!$A$4:$W$154,12,FALSE)</f>
        <v>Legislative Office Building, Room 5001</v>
      </c>
      <c r="J6" s="2" t="str">
        <f>VLOOKUP($C6,[1]CompleteHouse!$A$4:$W$154,13,FALSE)</f>
        <v>Hartford, CT 06106-1591</v>
      </c>
      <c r="K6" s="2" t="str">
        <f>VLOOKUP($C6,[1]CompleteHouse!$A$4:$W$154,14,FALSE)</f>
        <v>Larry.Butler@cga.ct.gov</v>
      </c>
      <c r="L6" s="2" t="s">
        <v>41</v>
      </c>
      <c r="M6" s="6" t="s">
        <v>42</v>
      </c>
      <c r="N6" s="2" t="str">
        <f>VLOOKUP($C6,[1]CompleteHouse!$A$4:$W$154,17,FALSE)</f>
        <v>860-240-8876</v>
      </c>
      <c r="O6" s="2" t="s">
        <v>43</v>
      </c>
      <c r="P6" s="2" t="s">
        <v>44</v>
      </c>
    </row>
    <row r="7" spans="1:16" x14ac:dyDescent="0.35">
      <c r="A7" s="30"/>
      <c r="B7" s="30"/>
      <c r="C7" s="2" t="s">
        <v>45</v>
      </c>
      <c r="D7" s="3" t="s">
        <v>13</v>
      </c>
      <c r="E7" s="4" t="str">
        <f>VLOOKUP($C7,[1]CompleteHouse!$A$4:$W$154,2,FALSE)</f>
        <v>John</v>
      </c>
      <c r="F7" s="4" t="str">
        <f t="shared" si="0"/>
        <v>Piscopo</v>
      </c>
      <c r="G7" s="5">
        <f>VLOOKUP($C7,[1]CompleteHouse!$A$4:$W$154,5,FALSE)</f>
        <v>76</v>
      </c>
      <c r="H7" s="2" t="str">
        <f>VLOOKUP($C7,[1]CompleteHouse!$A$4:$W$154,9,FALSE)</f>
        <v>Republican</v>
      </c>
      <c r="I7" s="2" t="str">
        <f>VLOOKUP($C7,[1]CompleteHouse!$A$4:$W$154,12,FALSE)</f>
        <v>Legislative Office Building, Room 4200</v>
      </c>
      <c r="J7" s="2" t="str">
        <f>VLOOKUP($C7,[1]CompleteHouse!$A$4:$W$154,13,FALSE)</f>
        <v>Hartford, CT 06106-1591</v>
      </c>
      <c r="K7" s="2" t="str">
        <f>VLOOKUP($C7,[1]CompleteHouse!$A$4:$W$154,14,FALSE)</f>
        <v>John.Piscopo@housegop.ct.gov</v>
      </c>
      <c r="L7" s="2" t="s">
        <v>46</v>
      </c>
      <c r="M7" s="6" t="s">
        <v>47</v>
      </c>
      <c r="N7" s="2" t="s">
        <v>48</v>
      </c>
      <c r="O7" s="2" t="s">
        <v>49</v>
      </c>
      <c r="P7" s="7" t="s">
        <v>50</v>
      </c>
    </row>
    <row r="8" spans="1:16" x14ac:dyDescent="0.35">
      <c r="A8" s="30"/>
      <c r="B8" s="30"/>
      <c r="C8" s="8" t="s">
        <v>51</v>
      </c>
      <c r="D8" s="3" t="s">
        <v>13</v>
      </c>
      <c r="E8" s="4" t="s">
        <v>52</v>
      </c>
      <c r="F8" s="4" t="str">
        <f t="shared" si="0"/>
        <v>Wilson</v>
      </c>
      <c r="G8" s="9">
        <v>66</v>
      </c>
      <c r="H8" s="2" t="s">
        <v>53</v>
      </c>
      <c r="I8" s="2" t="s">
        <v>54</v>
      </c>
      <c r="J8" s="2" t="s">
        <v>33</v>
      </c>
      <c r="K8" s="2" t="s">
        <v>55</v>
      </c>
      <c r="L8" s="2" t="s">
        <v>24</v>
      </c>
      <c r="M8" s="6" t="s">
        <v>25</v>
      </c>
      <c r="N8" s="2" t="s">
        <v>26</v>
      </c>
      <c r="O8" s="2" t="s">
        <v>27</v>
      </c>
      <c r="P8" s="7" t="s">
        <v>28</v>
      </c>
    </row>
    <row r="9" spans="1:16" x14ac:dyDescent="0.35">
      <c r="A9" s="30"/>
      <c r="B9" s="30"/>
      <c r="C9" s="8" t="s">
        <v>56</v>
      </c>
      <c r="D9" s="3" t="s">
        <v>13</v>
      </c>
      <c r="E9" s="4" t="s">
        <v>57</v>
      </c>
      <c r="F9" s="4" t="str">
        <f t="shared" si="0"/>
        <v>Polletta</v>
      </c>
      <c r="G9" s="5">
        <v>68</v>
      </c>
      <c r="H9" s="2" t="s">
        <v>53</v>
      </c>
      <c r="I9" s="2" t="s">
        <v>54</v>
      </c>
      <c r="J9" s="2" t="s">
        <v>33</v>
      </c>
      <c r="K9" s="6" t="s">
        <v>58</v>
      </c>
      <c r="L9" s="2" t="s">
        <v>59</v>
      </c>
      <c r="M9" s="6" t="s">
        <v>60</v>
      </c>
      <c r="N9" s="2" t="s">
        <v>61</v>
      </c>
      <c r="O9" s="2" t="s">
        <v>49</v>
      </c>
      <c r="P9" s="7" t="s">
        <v>50</v>
      </c>
    </row>
    <row r="10" spans="1:16" x14ac:dyDescent="0.35">
      <c r="A10" s="30"/>
      <c r="B10" s="30"/>
      <c r="C10" s="8" t="s">
        <v>62</v>
      </c>
      <c r="D10" s="3" t="s">
        <v>13</v>
      </c>
      <c r="E10" s="10" t="s">
        <v>63</v>
      </c>
      <c r="F10" s="10" t="s">
        <v>62</v>
      </c>
      <c r="G10" s="9">
        <v>103</v>
      </c>
      <c r="H10" s="2" t="s">
        <v>31</v>
      </c>
      <c r="I10" s="2" t="s">
        <v>64</v>
      </c>
      <c r="J10" s="2" t="s">
        <v>33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70</v>
      </c>
    </row>
    <row r="11" spans="1:16" x14ac:dyDescent="0.35">
      <c r="A11" s="30"/>
      <c r="B11" s="30"/>
      <c r="C11" s="2" t="s">
        <v>71</v>
      </c>
      <c r="D11" s="3" t="s">
        <v>13</v>
      </c>
      <c r="E11" s="4" t="str">
        <f>VLOOKUP($C11,[1]CompleteHouse!$A$4:$W$154,2,FALSE)</f>
        <v>Michelle</v>
      </c>
      <c r="F11" s="4" t="str">
        <f t="shared" ref="F11:F21" si="1">C11</f>
        <v>Cook</v>
      </c>
      <c r="G11" s="5">
        <f>VLOOKUP($C11,[1]CompleteHouse!$A$4:$W$154,5,FALSE)</f>
        <v>65</v>
      </c>
      <c r="H11" s="2" t="str">
        <f>VLOOKUP($C11,[1]CompleteHouse!$A$4:$W$154,9,FALSE)</f>
        <v>Democrat</v>
      </c>
      <c r="I11" s="2" t="str">
        <f>VLOOKUP($C11,[1]CompleteHouse!$A$4:$W$154,12,FALSE)</f>
        <v>Legislative Office Building, Room 4035</v>
      </c>
      <c r="J11" s="2" t="str">
        <f>VLOOKUP($C11,[1]CompleteHouse!$A$4:$W$154,13,FALSE)</f>
        <v>Hartford, CT 06106-1591</v>
      </c>
      <c r="K11" s="2" t="str">
        <f>VLOOKUP($C11,[1]CompleteHouse!$A$4:$W$154,14,FALSE)</f>
        <v>Michelle.Cook@cga.ct.gov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70</v>
      </c>
    </row>
    <row r="12" spans="1:16" x14ac:dyDescent="0.35">
      <c r="A12" s="30"/>
      <c r="B12" s="30"/>
      <c r="C12" s="2" t="s">
        <v>72</v>
      </c>
      <c r="D12" s="3" t="s">
        <v>13</v>
      </c>
      <c r="E12" s="4" t="str">
        <f>VLOOKUP($C12,[1]CompleteHouse!$A$4:$W$154,2,FALSE)</f>
        <v>Jeffrey</v>
      </c>
      <c r="F12" s="4" t="str">
        <f t="shared" si="1"/>
        <v>Berger</v>
      </c>
      <c r="G12" s="5">
        <f>VLOOKUP($C12,[1]CompleteHouse!$A$4:$W$154,5,FALSE)</f>
        <v>73</v>
      </c>
      <c r="H12" s="2" t="str">
        <f>VLOOKUP($C12,[1]CompleteHouse!$A$4:$W$154,9,FALSE)</f>
        <v>Democrat</v>
      </c>
      <c r="I12" s="2" t="s">
        <v>73</v>
      </c>
      <c r="J12" s="2" t="str">
        <f>VLOOKUP($C12,[1]CompleteHouse!$A$4:$W$154,13,FALSE)</f>
        <v>Hartford, CT 06106-1591</v>
      </c>
      <c r="K12" s="2" t="str">
        <f>VLOOKUP($C12,[1]CompleteHouse!$A$4:$W$154,14,FALSE)</f>
        <v>Jeffrey.Berger@cga.ct.gov</v>
      </c>
      <c r="L12" s="2" t="s">
        <v>74</v>
      </c>
      <c r="M12" s="6" t="s">
        <v>75</v>
      </c>
      <c r="N12" s="2" t="s">
        <v>76</v>
      </c>
      <c r="O12" s="2" t="s">
        <v>77</v>
      </c>
      <c r="P12" s="2" t="s">
        <v>78</v>
      </c>
    </row>
    <row r="13" spans="1:16" x14ac:dyDescent="0.35">
      <c r="A13" s="30"/>
      <c r="B13" s="30"/>
      <c r="C13" s="2" t="s">
        <v>79</v>
      </c>
      <c r="D13" s="3" t="s">
        <v>13</v>
      </c>
      <c r="E13" s="4" t="str">
        <f>VLOOKUP($C13,[1]CompleteHouse!$A$4:$W$154,2,FALSE)</f>
        <v>Anthony</v>
      </c>
      <c r="F13" s="4" t="str">
        <f t="shared" si="1"/>
        <v>D'Amelio</v>
      </c>
      <c r="G13" s="5">
        <f>VLOOKUP($C13,[1]CompleteHouse!$A$4:$W$154,5,FALSE)</f>
        <v>71</v>
      </c>
      <c r="H13" s="2" t="str">
        <f>VLOOKUP($C13,[1]CompleteHouse!$A$4:$W$154,9,FALSE)</f>
        <v>Republican</v>
      </c>
      <c r="I13" s="2" t="str">
        <f>VLOOKUP($C13,[1]CompleteHouse!$A$4:$W$154,12,FALSE)</f>
        <v>Legislative Office Building, Room 4200</v>
      </c>
      <c r="J13" s="2" t="str">
        <f>VLOOKUP($C13,[1]CompleteHouse!$A$4:$W$154,13,FALSE)</f>
        <v>Hartford, CT 06106-1591</v>
      </c>
      <c r="K13" s="2" t="str">
        <f>VLOOKUP($C13,[1]CompleteHouse!$A$4:$W$154,14,FALSE)</f>
        <v>Anthony.Damelio@housegop.ct.gov</v>
      </c>
      <c r="L13" s="2" t="str">
        <f>VLOOKUP($C13,[1]CompleteHouse!$A$4:$W$154,15,FALSE)</f>
        <v>Maureen Urso</v>
      </c>
      <c r="M13" s="2" t="str">
        <f>VLOOKUP($C13,[1]CompleteHouse!$A$4:$W$154,16,FALSE)</f>
        <v>maureen.urso@cga.ct.gov</v>
      </c>
      <c r="N13" s="2" t="s">
        <v>22</v>
      </c>
      <c r="O13" s="2" t="s">
        <v>80</v>
      </c>
      <c r="P13" s="7" t="s">
        <v>50</v>
      </c>
    </row>
    <row r="14" spans="1:16" x14ac:dyDescent="0.35">
      <c r="A14" s="30"/>
      <c r="B14" s="30"/>
      <c r="C14" s="8" t="s">
        <v>81</v>
      </c>
      <c r="D14" s="3" t="s">
        <v>13</v>
      </c>
      <c r="E14" s="4" t="s">
        <v>82</v>
      </c>
      <c r="F14" s="4" t="str">
        <f t="shared" si="1"/>
        <v>Cummings</v>
      </c>
      <c r="G14" s="9">
        <v>74</v>
      </c>
      <c r="H14" s="2" t="s">
        <v>53</v>
      </c>
      <c r="I14" s="2" t="s">
        <v>54</v>
      </c>
      <c r="J14" s="2" t="s">
        <v>33</v>
      </c>
      <c r="K14" s="2" t="s">
        <v>83</v>
      </c>
      <c r="L14" s="2" t="s">
        <v>20</v>
      </c>
      <c r="M14" s="6" t="s">
        <v>21</v>
      </c>
      <c r="N14" s="2" t="s">
        <v>22</v>
      </c>
      <c r="O14" s="2" t="s">
        <v>80</v>
      </c>
      <c r="P14" s="7" t="s">
        <v>50</v>
      </c>
    </row>
    <row r="15" spans="1:16" x14ac:dyDescent="0.35">
      <c r="A15" s="30"/>
      <c r="B15" s="30"/>
      <c r="C15" s="2" t="s">
        <v>84</v>
      </c>
      <c r="D15" s="3" t="s">
        <v>13</v>
      </c>
      <c r="E15" s="4" t="str">
        <f>VLOOKUP($C15,[1]CompleteHouse!$A$4:$W$154,2,FALSE)</f>
        <v>Rosa</v>
      </c>
      <c r="F15" s="4" t="str">
        <f t="shared" si="1"/>
        <v>Rebimbas</v>
      </c>
      <c r="G15" s="5">
        <f>VLOOKUP($C15,[1]CompleteHouse!$A$4:$W$154,5,FALSE)</f>
        <v>70</v>
      </c>
      <c r="H15" s="2" t="str">
        <f>VLOOKUP($C15,[1]CompleteHouse!$A$4:$W$154,9,FALSE)</f>
        <v>Republican</v>
      </c>
      <c r="I15" s="2" t="str">
        <f>VLOOKUP($C15,[1]CompleteHouse!$A$4:$W$154,12,FALSE)</f>
        <v>Legislative Office Building, Room 4200</v>
      </c>
      <c r="J15" s="2" t="str">
        <f>VLOOKUP($C15,[1]CompleteHouse!$A$4:$W$154,13,FALSE)</f>
        <v>Hartford, CT 06106-1591</v>
      </c>
      <c r="K15" s="2" t="str">
        <f>VLOOKUP($C15,[1]CompleteHouse!$A$4:$W$154,14,FALSE)</f>
        <v>Rosa.Rebimbas@housegop.ct.gov</v>
      </c>
      <c r="L15" s="2" t="s">
        <v>85</v>
      </c>
      <c r="M15" s="6" t="s">
        <v>86</v>
      </c>
      <c r="N15" s="2" t="s">
        <v>87</v>
      </c>
      <c r="O15" s="2" t="s">
        <v>88</v>
      </c>
      <c r="P15" s="7" t="s">
        <v>89</v>
      </c>
    </row>
    <row r="16" spans="1:16" x14ac:dyDescent="0.35">
      <c r="A16" s="30"/>
      <c r="B16" s="30"/>
      <c r="C16" s="2" t="s">
        <v>90</v>
      </c>
      <c r="D16" s="3" t="s">
        <v>13</v>
      </c>
      <c r="E16" s="4" t="str">
        <f>VLOOKUP($C16,[1]CompleteHouse!$A$4:$W$154,2,FALSE)</f>
        <v>Jay</v>
      </c>
      <c r="F16" s="4" t="str">
        <f t="shared" si="1"/>
        <v>Case</v>
      </c>
      <c r="G16" s="5">
        <f>VLOOKUP($C16,[1]CompleteHouse!$A$4:$W$154,5,FALSE)</f>
        <v>63</v>
      </c>
      <c r="H16" s="2" t="str">
        <f>VLOOKUP($C16,[1]CompleteHouse!$A$4:$W$154,9,FALSE)</f>
        <v>Republican</v>
      </c>
      <c r="I16" s="2" t="s">
        <v>54</v>
      </c>
      <c r="J16" s="2" t="str">
        <f>VLOOKUP($C16,[1]CompleteHouse!$A$4:$W$154,13,FALSE)</f>
        <v>Hartford, CT 06106-1591</v>
      </c>
      <c r="K16" s="2" t="str">
        <f>VLOOKUP($C16,[1]CompleteHouse!$A$4:$W$154,14,FALSE)</f>
        <v>Jay.Case@housegop.ct.gov</v>
      </c>
      <c r="L16" s="2" t="str">
        <f>VLOOKUP($C16,[1]CompleteHouse!$A$4:$W$154,15,FALSE)</f>
        <v>Molly Griffin</v>
      </c>
      <c r="M16" s="2" t="str">
        <f>VLOOKUP($C16,[1]CompleteHouse!$A$4:$W$154,16,FALSE)</f>
        <v>molly.griffin@cga.ct.gov</v>
      </c>
      <c r="N16" s="2" t="s">
        <v>91</v>
      </c>
      <c r="O16" s="2" t="s">
        <v>27</v>
      </c>
      <c r="P16" s="7" t="s">
        <v>28</v>
      </c>
    </row>
    <row r="17" spans="1:16" x14ac:dyDescent="0.35">
      <c r="A17" s="30"/>
      <c r="B17" s="30"/>
      <c r="C17" s="8" t="s">
        <v>92</v>
      </c>
      <c r="D17" s="3" t="s">
        <v>13</v>
      </c>
      <c r="E17" s="4" t="s">
        <v>93</v>
      </c>
      <c r="F17" s="4" t="str">
        <f t="shared" si="1"/>
        <v>Fishbein</v>
      </c>
      <c r="G17" s="9">
        <v>90</v>
      </c>
      <c r="H17" s="2" t="s">
        <v>53</v>
      </c>
      <c r="I17" s="2" t="s">
        <v>54</v>
      </c>
      <c r="J17" s="2" t="s">
        <v>33</v>
      </c>
      <c r="K17" s="2" t="s">
        <v>94</v>
      </c>
      <c r="L17" s="2" t="s">
        <v>95</v>
      </c>
      <c r="M17" s="6" t="s">
        <v>96</v>
      </c>
      <c r="N17" s="2" t="s">
        <v>91</v>
      </c>
      <c r="O17" s="2" t="s">
        <v>49</v>
      </c>
      <c r="P17" s="7" t="s">
        <v>50</v>
      </c>
    </row>
    <row r="18" spans="1:16" x14ac:dyDescent="0.35">
      <c r="A18" s="20"/>
      <c r="B18" s="20"/>
      <c r="C18" s="2" t="s">
        <v>97</v>
      </c>
      <c r="D18" s="3" t="s">
        <v>13</v>
      </c>
      <c r="E18" s="4" t="str">
        <f>VLOOKUP($C18,[1]CompleteHouse!$A$4:$W$154,2,FALSE)</f>
        <v>David</v>
      </c>
      <c r="F18" s="4" t="str">
        <f t="shared" si="1"/>
        <v>Labriola</v>
      </c>
      <c r="G18" s="5">
        <f>VLOOKUP($C18,[1]CompleteHouse!$A$4:$W$154,5,FALSE)</f>
        <v>131</v>
      </c>
      <c r="H18" s="2" t="str">
        <f>VLOOKUP($C18,[1]CompleteHouse!$A$4:$W$154,9,FALSE)</f>
        <v>Republican</v>
      </c>
      <c r="I18" s="2" t="str">
        <f>VLOOKUP($C18,[1]CompleteHouse!$A$4:$W$154,12,FALSE)</f>
        <v>Legislative Office Building, Room 4200</v>
      </c>
      <c r="J18" s="2" t="str">
        <f>VLOOKUP($C18,[1]CompleteHouse!$A$4:$W$154,13,FALSE)</f>
        <v>Hartford, CT 06106-1591</v>
      </c>
      <c r="K18" s="2" t="str">
        <f>VLOOKUP($C18,[1]CompleteHouse!$A$4:$W$154,14,FALSE)</f>
        <v>David.Labriola@housegop.ct.gov</v>
      </c>
      <c r="L18" s="2" t="s">
        <v>98</v>
      </c>
      <c r="M18" s="6" t="s">
        <v>99</v>
      </c>
      <c r="N18" s="2" t="s">
        <v>100</v>
      </c>
      <c r="O18" s="2" t="s">
        <v>88</v>
      </c>
      <c r="P18" s="7" t="s">
        <v>89</v>
      </c>
    </row>
    <row r="19" spans="1:16" x14ac:dyDescent="0.35">
      <c r="A19" s="20"/>
      <c r="B19" s="20"/>
      <c r="C19" s="2" t="s">
        <v>101</v>
      </c>
      <c r="D19" s="3" t="s">
        <v>13</v>
      </c>
      <c r="E19" s="4" t="str">
        <f>VLOOKUP($C19,[1]CompleteHouse!$A$4:$W$154,2,FALSE)</f>
        <v>Arthur</v>
      </c>
      <c r="F19" s="4" t="str">
        <f t="shared" si="1"/>
        <v>O'Neill</v>
      </c>
      <c r="G19" s="5">
        <f>VLOOKUP($C19,[1]CompleteHouse!$A$4:$W$154,5,FALSE)</f>
        <v>69</v>
      </c>
      <c r="H19" s="2" t="str">
        <f>VLOOKUP($C19,[1]CompleteHouse!$A$4:$W$154,9,FALSE)</f>
        <v>Republican</v>
      </c>
      <c r="I19" s="2" t="str">
        <f>VLOOKUP($C19,[1]CompleteHouse!$A$4:$W$154,12,FALSE)</f>
        <v>Legislative Office Building, Room 4200</v>
      </c>
      <c r="J19" s="2" t="str">
        <f>VLOOKUP($C19,[1]CompleteHouse!$A$4:$W$154,13,FALSE)</f>
        <v>Hartford, CT 06106-1591</v>
      </c>
      <c r="K19" s="2" t="str">
        <f>VLOOKUP($C19,[1]CompleteHouse!$A$4:$W$154,14,FALSE)</f>
        <v>Arthur.ONeill@housegop.ct.gov</v>
      </c>
      <c r="L19" s="2" t="str">
        <f>VLOOKUP($C19,[1]CompleteHouse!$A$4:$W$154,15,FALSE)</f>
        <v>Nancy Jalbert</v>
      </c>
      <c r="M19" s="2" t="str">
        <f>VLOOKUP($C19,[1]CompleteHouse!$A$4:$W$154,16,FALSE)</f>
        <v>nancy.jalbert@cga.ct.gov</v>
      </c>
      <c r="N19" s="2" t="s">
        <v>102</v>
      </c>
      <c r="O19" s="2" t="s">
        <v>17</v>
      </c>
      <c r="P19" s="7" t="s">
        <v>18</v>
      </c>
    </row>
    <row r="20" spans="1:16" x14ac:dyDescent="0.35">
      <c r="A20" s="20"/>
      <c r="B20" s="20"/>
      <c r="C20" s="2" t="s">
        <v>103</v>
      </c>
      <c r="D20" s="3" t="s">
        <v>13</v>
      </c>
      <c r="E20" s="4" t="str">
        <f>VLOOKUP($C20,[1]CompleteHouse!$A$4:$W$154,2,FALSE)</f>
        <v>Bill</v>
      </c>
      <c r="F20" s="4" t="str">
        <f>C20</f>
        <v>Simanski</v>
      </c>
      <c r="G20" s="5">
        <f>VLOOKUP($C20,[1]CompleteHouse!$A$4:$W$154,5,FALSE)</f>
        <v>62</v>
      </c>
      <c r="H20" s="2" t="str">
        <f>VLOOKUP($C20,[1]CompleteHouse!$A$4:$W$154,9,FALSE)</f>
        <v>Republican</v>
      </c>
      <c r="I20" s="2" t="str">
        <f>VLOOKUP($C20,[1]CompleteHouse!$A$4:$W$154,12,FALSE)</f>
        <v>Legislative Office Building, Room 4200</v>
      </c>
      <c r="J20" s="2" t="str">
        <f>VLOOKUP($C20,[1]CompleteHouse!$A$4:$W$154,13,FALSE)</f>
        <v>Hartford, CT 06106-1591</v>
      </c>
      <c r="K20" s="2" t="str">
        <f>VLOOKUP($C20,[1]CompleteHouse!$A$4:$W$154,14,FALSE)</f>
        <v>Bill.Simanski@housegop.ct.gov</v>
      </c>
      <c r="L20" s="2" t="s">
        <v>46</v>
      </c>
      <c r="M20" s="6" t="s">
        <v>47</v>
      </c>
      <c r="N20" s="2" t="s">
        <v>48</v>
      </c>
      <c r="O20" s="2" t="s">
        <v>27</v>
      </c>
      <c r="P20" s="7" t="s">
        <v>28</v>
      </c>
    </row>
    <row r="21" spans="1:16" x14ac:dyDescent="0.35">
      <c r="A21" s="20"/>
      <c r="B21" s="20"/>
      <c r="C21" s="8" t="s">
        <v>104</v>
      </c>
      <c r="D21" s="3" t="s">
        <v>13</v>
      </c>
      <c r="E21" s="4" t="s">
        <v>105</v>
      </c>
      <c r="F21" s="4" t="str">
        <f t="shared" si="1"/>
        <v>Ohler</v>
      </c>
      <c r="G21" s="9">
        <v>64</v>
      </c>
      <c r="H21" s="2" t="s">
        <v>53</v>
      </c>
      <c r="I21" s="2" t="s">
        <v>54</v>
      </c>
      <c r="J21" s="2" t="s">
        <v>33</v>
      </c>
      <c r="K21" s="6" t="s">
        <v>106</v>
      </c>
      <c r="L21" s="2" t="s">
        <v>107</v>
      </c>
      <c r="M21" s="6" t="s">
        <v>108</v>
      </c>
      <c r="N21" s="2" t="s">
        <v>109</v>
      </c>
      <c r="O21" s="2" t="s">
        <v>27</v>
      </c>
      <c r="P21" s="7" t="s">
        <v>28</v>
      </c>
    </row>
    <row r="22" spans="1:16" x14ac:dyDescent="0.35">
      <c r="A22" s="20"/>
      <c r="B22" s="20"/>
      <c r="C22" s="8" t="s">
        <v>110</v>
      </c>
      <c r="D22" s="11" t="s">
        <v>111</v>
      </c>
      <c r="E22" s="4" t="s">
        <v>112</v>
      </c>
      <c r="F22" s="11" t="s">
        <v>110</v>
      </c>
      <c r="G22" s="9" t="s">
        <v>113</v>
      </c>
      <c r="H22" s="4" t="s">
        <v>53</v>
      </c>
      <c r="I22" s="4" t="s">
        <v>114</v>
      </c>
      <c r="J22" s="4" t="s">
        <v>33</v>
      </c>
      <c r="K22" s="12" t="s">
        <v>115</v>
      </c>
      <c r="L22" s="4" t="s">
        <v>116</v>
      </c>
      <c r="M22" s="13" t="s">
        <v>117</v>
      </c>
      <c r="N22" s="14" t="s">
        <v>118</v>
      </c>
      <c r="O22" s="14">
        <v>0</v>
      </c>
      <c r="P22" s="14"/>
    </row>
    <row r="23" spans="1:16" x14ac:dyDescent="0.35">
      <c r="A23" s="20"/>
      <c r="B23" s="20"/>
      <c r="C23" s="2" t="s">
        <v>119</v>
      </c>
      <c r="D23" s="11" t="s">
        <v>111</v>
      </c>
      <c r="E23" s="4" t="s">
        <v>120</v>
      </c>
      <c r="F23" s="11" t="s">
        <v>119</v>
      </c>
      <c r="G23" s="5" t="s">
        <v>121</v>
      </c>
      <c r="H23" s="4" t="s">
        <v>31</v>
      </c>
      <c r="I23" s="4" t="s">
        <v>122</v>
      </c>
      <c r="J23" s="4" t="s">
        <v>33</v>
      </c>
      <c r="K23" s="4" t="s">
        <v>123</v>
      </c>
      <c r="L23" s="4" t="s">
        <v>124</v>
      </c>
      <c r="M23" s="13" t="s">
        <v>125</v>
      </c>
      <c r="N23" s="14" t="s">
        <v>126</v>
      </c>
      <c r="O23" s="14"/>
      <c r="P23" s="14">
        <v>0</v>
      </c>
    </row>
    <row r="24" spans="1:16" x14ac:dyDescent="0.35">
      <c r="A24" s="20"/>
      <c r="B24" s="20"/>
      <c r="C24" s="8" t="s">
        <v>127</v>
      </c>
      <c r="D24" s="11" t="s">
        <v>111</v>
      </c>
      <c r="E24" s="4" t="s">
        <v>93</v>
      </c>
      <c r="F24" s="11" t="str">
        <f>C24</f>
        <v>Miner</v>
      </c>
      <c r="G24" s="9" t="s">
        <v>128</v>
      </c>
      <c r="H24" s="4" t="s">
        <v>53</v>
      </c>
      <c r="I24" s="4" t="s">
        <v>114</v>
      </c>
      <c r="J24" s="4" t="s">
        <v>33</v>
      </c>
      <c r="K24" s="13" t="s">
        <v>129</v>
      </c>
      <c r="L24" s="4" t="s">
        <v>130</v>
      </c>
      <c r="M24" s="13" t="s">
        <v>131</v>
      </c>
      <c r="N24" s="14" t="s">
        <v>132</v>
      </c>
      <c r="O24" s="14">
        <v>0</v>
      </c>
      <c r="P24" s="14">
        <v>0</v>
      </c>
    </row>
    <row r="25" spans="1:16" s="37" customFormat="1" x14ac:dyDescent="0.35">
      <c r="A25" s="21"/>
      <c r="B25" s="21"/>
      <c r="C25" s="31" t="s">
        <v>133</v>
      </c>
      <c r="D25" s="32" t="s">
        <v>111</v>
      </c>
      <c r="E25" s="33" t="s">
        <v>134</v>
      </c>
      <c r="F25" s="32" t="str">
        <f>C25</f>
        <v>Logan</v>
      </c>
      <c r="G25" s="34" t="s">
        <v>135</v>
      </c>
      <c r="H25" s="33" t="s">
        <v>53</v>
      </c>
      <c r="I25" s="33" t="s">
        <v>114</v>
      </c>
      <c r="J25" s="33" t="s">
        <v>33</v>
      </c>
      <c r="K25" s="35" t="s">
        <v>136</v>
      </c>
      <c r="L25" s="33" t="s">
        <v>137</v>
      </c>
      <c r="M25" s="35" t="s">
        <v>138</v>
      </c>
      <c r="N25" s="36" t="s">
        <v>139</v>
      </c>
      <c r="O25" s="36">
        <v>0</v>
      </c>
      <c r="P25" s="36">
        <v>0</v>
      </c>
    </row>
    <row r="26" spans="1:16" x14ac:dyDescent="0.35">
      <c r="A26" s="20"/>
      <c r="B26" s="20"/>
      <c r="C26" s="2" t="s">
        <v>140</v>
      </c>
      <c r="D26" s="11" t="s">
        <v>111</v>
      </c>
      <c r="E26" s="4" t="s">
        <v>141</v>
      </c>
      <c r="F26" s="11" t="s">
        <v>140</v>
      </c>
      <c r="G26" s="5" t="s">
        <v>142</v>
      </c>
      <c r="H26" s="4" t="s">
        <v>31</v>
      </c>
      <c r="I26" s="4" t="s">
        <v>143</v>
      </c>
      <c r="J26" s="4" t="s">
        <v>33</v>
      </c>
      <c r="K26" s="4" t="s">
        <v>144</v>
      </c>
      <c r="L26" s="4" t="s">
        <v>145</v>
      </c>
      <c r="M26" s="4" t="s">
        <v>146</v>
      </c>
      <c r="N26" s="14" t="s">
        <v>147</v>
      </c>
      <c r="O26" s="14">
        <v>0</v>
      </c>
      <c r="P26" s="14">
        <v>0</v>
      </c>
    </row>
    <row r="27" spans="1:16" x14ac:dyDescent="0.35">
      <c r="A27" s="20"/>
      <c r="B27" s="20"/>
      <c r="C27" s="8" t="s">
        <v>148</v>
      </c>
      <c r="D27" s="11" t="s">
        <v>111</v>
      </c>
      <c r="E27" s="4" t="s">
        <v>149</v>
      </c>
      <c r="F27" s="11" t="s">
        <v>148</v>
      </c>
      <c r="G27" s="9" t="s">
        <v>150</v>
      </c>
      <c r="H27" s="4" t="s">
        <v>53</v>
      </c>
      <c r="I27" s="4" t="s">
        <v>114</v>
      </c>
      <c r="J27" s="4" t="s">
        <v>33</v>
      </c>
      <c r="K27" s="13" t="s">
        <v>151</v>
      </c>
      <c r="L27" s="4" t="s">
        <v>152</v>
      </c>
      <c r="M27" s="13" t="s">
        <v>153</v>
      </c>
      <c r="N27" s="14" t="s">
        <v>154</v>
      </c>
      <c r="O27" s="14"/>
      <c r="P27" s="14"/>
    </row>
    <row r="28" spans="1:16" x14ac:dyDescent="0.35">
      <c r="A28" s="20"/>
      <c r="B28" s="20"/>
      <c r="C28" s="2" t="s">
        <v>155</v>
      </c>
      <c r="D28" s="11" t="s">
        <v>111</v>
      </c>
      <c r="E28" s="4" t="s">
        <v>57</v>
      </c>
      <c r="F28" s="11" t="s">
        <v>155</v>
      </c>
      <c r="G28" s="5" t="s">
        <v>156</v>
      </c>
      <c r="H28" s="4" t="s">
        <v>53</v>
      </c>
      <c r="I28" s="4" t="s">
        <v>157</v>
      </c>
      <c r="J28" s="4" t="s">
        <v>33</v>
      </c>
      <c r="K28" s="4" t="s">
        <v>158</v>
      </c>
      <c r="L28" s="4" t="s">
        <v>159</v>
      </c>
      <c r="M28" s="13" t="s">
        <v>160</v>
      </c>
      <c r="N28" s="14" t="s">
        <v>161</v>
      </c>
      <c r="O28" s="14"/>
      <c r="P28" s="14">
        <v>0</v>
      </c>
    </row>
    <row r="29" spans="1:16" x14ac:dyDescent="0.35">
      <c r="A29" s="20"/>
      <c r="B29" s="20"/>
      <c r="C29" s="2" t="s">
        <v>162</v>
      </c>
      <c r="D29" s="11" t="s">
        <v>111</v>
      </c>
      <c r="E29" s="4" t="s">
        <v>163</v>
      </c>
      <c r="F29" s="11" t="s">
        <v>162</v>
      </c>
      <c r="G29" s="5" t="s">
        <v>164</v>
      </c>
      <c r="H29" s="4" t="s">
        <v>53</v>
      </c>
      <c r="I29" s="4" t="s">
        <v>165</v>
      </c>
      <c r="J29" s="4" t="s">
        <v>33</v>
      </c>
      <c r="K29" s="4" t="s">
        <v>166</v>
      </c>
      <c r="L29" s="4" t="s">
        <v>167</v>
      </c>
      <c r="M29" s="13" t="s">
        <v>168</v>
      </c>
      <c r="N29" s="14" t="s">
        <v>169</v>
      </c>
      <c r="O29" s="14"/>
      <c r="P29" s="14">
        <v>0</v>
      </c>
    </row>
    <row r="30" spans="1:16" x14ac:dyDescent="0.35">
      <c r="A30" s="20"/>
      <c r="B30" s="20"/>
      <c r="C30" s="2" t="s">
        <v>170</v>
      </c>
      <c r="D30" s="11" t="s">
        <v>111</v>
      </c>
      <c r="E30" s="4" t="s">
        <v>171</v>
      </c>
      <c r="F30" s="11" t="s">
        <v>170</v>
      </c>
      <c r="G30" s="5" t="s">
        <v>172</v>
      </c>
      <c r="H30" s="4" t="s">
        <v>53</v>
      </c>
      <c r="I30" s="4" t="s">
        <v>114</v>
      </c>
      <c r="J30" s="4" t="s">
        <v>33</v>
      </c>
      <c r="K30" s="4" t="s">
        <v>173</v>
      </c>
      <c r="L30" s="4" t="s">
        <v>174</v>
      </c>
      <c r="M30" s="4" t="s">
        <v>175</v>
      </c>
      <c r="N30" s="14" t="s">
        <v>176</v>
      </c>
      <c r="O30" s="14">
        <v>0</v>
      </c>
      <c r="P30" s="14">
        <v>0</v>
      </c>
    </row>
    <row r="31" spans="1:16" x14ac:dyDescent="0.35">
      <c r="A31" s="22" t="s">
        <v>181</v>
      </c>
      <c r="B31" s="23"/>
    </row>
    <row r="32" spans="1:16" x14ac:dyDescent="0.35">
      <c r="A32" s="24" t="s">
        <v>182</v>
      </c>
      <c r="B32" s="24"/>
    </row>
    <row r="33" spans="1:2" x14ac:dyDescent="0.35">
      <c r="A33" s="25" t="s">
        <v>183</v>
      </c>
      <c r="B33" s="25"/>
    </row>
    <row r="34" spans="1:2" x14ac:dyDescent="0.35">
      <c r="A34" s="26" t="s">
        <v>184</v>
      </c>
      <c r="B34" s="26"/>
    </row>
    <row r="35" spans="1:2" x14ac:dyDescent="0.35">
      <c r="A35" s="27" t="s">
        <v>185</v>
      </c>
      <c r="B35" s="28"/>
    </row>
  </sheetData>
  <hyperlinks>
    <hyperlink ref="K10" r:id="rId1"/>
    <hyperlink ref="K8" r:id="rId2"/>
    <hyperlink ref="K5" r:id="rId3"/>
    <hyperlink ref="K14" r:id="rId4"/>
    <hyperlink ref="K21" r:id="rId5"/>
    <hyperlink ref="K17" r:id="rId6"/>
    <hyperlink ref="M12" r:id="rId7"/>
    <hyperlink ref="M5" r:id="rId8" display="ben.dwyer@cga.ct.gov"/>
    <hyperlink ref="M3" r:id="rId9"/>
    <hyperlink ref="M14" r:id="rId10"/>
    <hyperlink ref="M17" r:id="rId11"/>
    <hyperlink ref="M8" r:id="rId12"/>
    <hyperlink ref="M2" r:id="rId13"/>
    <hyperlink ref="M21" r:id="rId14"/>
    <hyperlink ref="M7" r:id="rId15"/>
    <hyperlink ref="K9" r:id="rId16"/>
    <hyperlink ref="M4" r:id="rId17"/>
    <hyperlink ref="M9" r:id="rId18"/>
    <hyperlink ref="M15" r:id="rId19"/>
    <hyperlink ref="M20" r:id="rId20"/>
    <hyperlink ref="M6" r:id="rId21"/>
    <hyperlink ref="K22" r:id="rId22"/>
    <hyperlink ref="K24" r:id="rId23"/>
    <hyperlink ref="K25" r:id="rId24"/>
    <hyperlink ref="M25" r:id="rId25"/>
    <hyperlink ref="M29" r:id="rId26"/>
    <hyperlink ref="M22" r:id="rId27"/>
    <hyperlink ref="M23" r:id="rId28"/>
    <hyperlink ref="M28" r:id="rId29"/>
    <hyperlink ref="M24" r:id="rId30"/>
    <hyperlink ref="M27" r:id="rId31"/>
    <hyperlink ref="K27" r:id="rId32"/>
    <hyperlink ref="M18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Fox</dc:creator>
  <cp:lastModifiedBy>Sarah Fox</cp:lastModifiedBy>
  <dcterms:created xsi:type="dcterms:W3CDTF">2018-04-03T18:26:32Z</dcterms:created>
  <dcterms:modified xsi:type="dcterms:W3CDTF">2018-04-03T18:37:29Z</dcterms:modified>
</cp:coreProperties>
</file>