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vocacy\2017 State Session\Appropriations Committee by CAN\"/>
    </mc:Choice>
  </mc:AlternateContent>
  <bookViews>
    <workbookView xWindow="0" yWindow="0" windowWidth="16800" windowHeight="701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N7" i="1"/>
  <c r="M7" i="1"/>
  <c r="L7" i="1"/>
  <c r="K7" i="1"/>
  <c r="J7" i="1"/>
  <c r="I7" i="1"/>
  <c r="H7" i="1"/>
  <c r="F7" i="1"/>
  <c r="E7" i="1"/>
  <c r="D7" i="1"/>
  <c r="L8" i="1"/>
  <c r="K8" i="1"/>
  <c r="I8" i="1"/>
  <c r="H8" i="1"/>
  <c r="F8" i="1"/>
  <c r="E8" i="1"/>
  <c r="D8" i="1"/>
  <c r="L5" i="1"/>
  <c r="K5" i="1"/>
  <c r="J5" i="1"/>
  <c r="I5" i="1"/>
  <c r="H5" i="1"/>
  <c r="F5" i="1"/>
  <c r="E5" i="1"/>
  <c r="D5" i="1"/>
  <c r="Q9" i="1"/>
  <c r="L9" i="1"/>
  <c r="K9" i="1"/>
  <c r="J9" i="1"/>
  <c r="I9" i="1"/>
  <c r="H9" i="1"/>
  <c r="F9" i="1"/>
  <c r="E9" i="1"/>
  <c r="D9" i="1"/>
  <c r="D6" i="1"/>
  <c r="L4" i="1"/>
  <c r="K4" i="1"/>
  <c r="I4" i="1"/>
  <c r="H4" i="1"/>
  <c r="F4" i="1"/>
  <c r="E4" i="1"/>
  <c r="D4" i="1"/>
</calcChain>
</file>

<file path=xl/sharedStrings.xml><?xml version="1.0" encoding="utf-8"?>
<sst xmlns="http://schemas.openxmlformats.org/spreadsheetml/2006/main" count="115" uniqueCount="85">
  <si>
    <t>Greater New Haven</t>
  </si>
  <si>
    <t>CAN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</si>
  <si>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</si>
  <si>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</si>
  <si>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</si>
  <si>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</si>
  <si>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</si>
  <si>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</si>
  <si>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</si>
  <si>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</si>
  <si>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</si>
  <si>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</si>
  <si>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</si>
  <si>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>Staff 1 Email</t>
  </si>
  <si>
    <t>Legislator's Staff 2</t>
  </si>
  <si>
    <t>Staff 2 Email</t>
  </si>
  <si>
    <t xml:space="preserve">Staff Phone Number </t>
  </si>
  <si>
    <t>Outreach</t>
  </si>
  <si>
    <t>Outreach Number</t>
  </si>
  <si>
    <t>Candelaria</t>
  </si>
  <si>
    <t>Representative</t>
  </si>
  <si>
    <t>Legislative Office Building, Room 4013</t>
  </si>
  <si>
    <t>Alex Pachkovsky</t>
  </si>
  <si>
    <t>alex.pachkovsky@cga.ct.gov</t>
  </si>
  <si>
    <t>Mike Smith</t>
  </si>
  <si>
    <t>mike.smith@cga.ct.gov</t>
  </si>
  <si>
    <t>860-240-1376</t>
  </si>
  <si>
    <t>Milagros Acosta</t>
  </si>
  <si>
    <t>860-240-8773</t>
  </si>
  <si>
    <t>DiMassa</t>
  </si>
  <si>
    <t>Michael</t>
  </si>
  <si>
    <t>Democrat</t>
  </si>
  <si>
    <t>Legislative Office Building, Room 5006</t>
  </si>
  <si>
    <t>Hartford, CT 06106-1591</t>
  </si>
  <si>
    <t>Michael.DiMassa@cga.ct.gov</t>
  </si>
  <si>
    <t xml:space="preserve">860-240-8700 </t>
  </si>
  <si>
    <t>Walker</t>
  </si>
  <si>
    <t>Amanda Zabel</t>
  </si>
  <si>
    <t>amanda.zabel@cga.ct.gov</t>
  </si>
  <si>
    <t>Kristen Traini</t>
  </si>
  <si>
    <t>860-240-8528</t>
  </si>
  <si>
    <t>Dillon</t>
  </si>
  <si>
    <t>Ben Dwyer</t>
  </si>
  <si>
    <t>benjamin.dwyer@cga.ct.gov</t>
  </si>
  <si>
    <t>Louwannia Johnson-Martin</t>
  </si>
  <si>
    <t>luwannia.johnson-martin@cga.ct.gov</t>
  </si>
  <si>
    <t>860-240-1377</t>
  </si>
  <si>
    <t>Zani Imetovski</t>
  </si>
  <si>
    <t>860-240-8858</t>
  </si>
  <si>
    <t>Chelsea Neelon</t>
  </si>
  <si>
    <t>chelsea.neelon@cga.ct.gov</t>
  </si>
  <si>
    <t>Francesco Sandillo</t>
  </si>
  <si>
    <t>francesco.sandillo@cga.ct.gov</t>
  </si>
  <si>
    <t>860-240-1371</t>
  </si>
  <si>
    <t>Mary Quinn</t>
  </si>
  <si>
    <t>860-240-0182</t>
  </si>
  <si>
    <t>Porter</t>
  </si>
  <si>
    <t>Legislative Office Building, Room 3804</t>
  </si>
  <si>
    <t>860-240-8718</t>
  </si>
  <si>
    <t>Kokoruda</t>
  </si>
  <si>
    <t>Republican</t>
  </si>
  <si>
    <t>Borer</t>
  </si>
  <si>
    <t>Dorinda</t>
  </si>
  <si>
    <t>Legislative Office Building, Room 4000</t>
  </si>
  <si>
    <t>Dorinda.Borer@cga.ct.gov</t>
  </si>
  <si>
    <t>Barry Hubbard</t>
  </si>
  <si>
    <t>barry.hubbard@cga.ct.gov</t>
  </si>
  <si>
    <t>Luz Osuba</t>
  </si>
  <si>
    <t>luz.osuba@cga.ct.gov</t>
  </si>
  <si>
    <t>860-240-1375</t>
  </si>
  <si>
    <t>Senator</t>
  </si>
  <si>
    <t>Legislative Office Building, Room 3400</t>
  </si>
  <si>
    <t>Berthel</t>
  </si>
  <si>
    <t>Eric</t>
  </si>
  <si>
    <t>Eric.Berthel@cga.ct.gov</t>
  </si>
  <si>
    <t>Nolan Davis</t>
  </si>
  <si>
    <t>Nolan.Davis@cga.ct.gov</t>
  </si>
  <si>
    <t>860-240-0465</t>
  </si>
  <si>
    <t>Winfield</t>
  </si>
  <si>
    <t>Gary</t>
  </si>
  <si>
    <t>Legislative Office Building, Room 3800</t>
  </si>
  <si>
    <t>Winfield@senatedems.ct.gov</t>
  </si>
  <si>
    <t>Omena McCoy</t>
  </si>
  <si>
    <t>omena.mccoy@cga.ct.gov</t>
  </si>
  <si>
    <t>860-240-0393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</si>
</sst>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indent="2"/>
    </xf>
    <xf numFmtId="0" fontId="3" fillId="0" borderId="1" xfId="1" applyFill="1" applyBorder="1" applyAlignment="1"/>
    <xf numFmtId="0" fontId="1" fillId="0" borderId="1" xfId="0" applyFont="1" applyFill="1" applyBorder="1" applyAlignment="1">
      <alignment horizontal="right" indent="2"/>
    </xf>
    <xf numFmtId="0" fontId="3" fillId="0" borderId="1" xfId="1" applyFill="1" applyBorder="1"/>
    <xf numFmtId="0" fontId="1" fillId="0" borderId="1" xfId="0" applyFont="1" applyFill="1" applyBorder="1" applyAlignment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/>
    <xf numFmtId="0" fontId="4" fillId="0" borderId="1" xfId="0" applyFont="1" applyFill="1" applyBorder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 xml:space="preserve"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 xml:space="preserve"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 xml:space="preserve"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 xml:space="preserve"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 xml:space="preserve"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 xml:space="preserve"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 xml:space="preserve"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 xml:space="preserve"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 xml:space="preserve"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 xml:space="preserve"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 xml:space="preserve">David </v>
          </cell>
          <cell r="C17" t="str">
            <v xml:space="preserve"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 xml:space="preserve"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 xml:space="preserve"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 xml:space="preserve"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 xml:space="preserve"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 xml:space="preserve"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 xml:space="preserve"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 xml:space="preserve"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 xml:space="preserve"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 xml:space="preserve"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 xml:space="preserve"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 xml:space="preserve"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 xml:space="preserve"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 xml:space="preserve"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 xml:space="preserve"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 xml:space="preserve"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 xml:space="preserve"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 xml:space="preserve"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 xml:space="preserve"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 xml:space="preserve">125 North Bear Hill Road </v>
          </cell>
          <cell r="K49" t="str">
            <v xml:space="preserve"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 xml:space="preserve"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 xml:space="preserve">P. </v>
          </cell>
          <cell r="D51" t="str">
            <v xml:space="preserve"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 xml:space="preserve"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 xml:space="preserve"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 xml:space="preserve"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 xml:space="preserve"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 xml:space="preserve"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 xml:space="preserve"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 xml:space="preserve"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 xml:space="preserve"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 xml:space="preserve"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 xml:space="preserve"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 xml:space="preserve"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 xml:space="preserve"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 xml:space="preserve"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 xml:space="preserve"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 xml:space="preserve"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 xml:space="preserve"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 xml:space="preserve"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 xml:space="preserve"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 xml:space="preserve">Kelly </v>
          </cell>
          <cell r="C84" t="str">
            <v xml:space="preserve"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 xml:space="preserve"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 xml:space="preserve"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 xml:space="preserve"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 xml:space="preserve"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 xml:space="preserve"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 xml:space="preserve"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 xml:space="preserve">Patricia </v>
          </cell>
          <cell r="C92" t="str">
            <v xml:space="preserve"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 xml:space="preserve"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 xml:space="preserve"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 xml:space="preserve"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 xml:space="preserve"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 xml:space="preserve">315 Ely Avenue                                          </v>
          </cell>
          <cell r="K96" t="str">
            <v xml:space="preserve"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 xml:space="preserve"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 xml:space="preserve"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 xml:space="preserve"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 xml:space="preserve"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 xml:space="preserve"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 xml:space="preserve"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 xml:space="preserve"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 xml:space="preserve"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 xml:space="preserve"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 xml:space="preserve"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 xml:space="preserve"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 xml:space="preserve"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 xml:space="preserve"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 xml:space="preserve"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 xml:space="preserve"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 xml:space="preserve"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 xml:space="preserve"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 xml:space="preserve"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 xml:space="preserve"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 xml:space="preserve"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 xml:space="preserve"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 xml:space="preserve">JosephCSerra@yahoo.com </v>
          </cell>
          <cell r="S127">
            <v>0</v>
          </cell>
          <cell r="T127" t="str">
            <v xml:space="preserve"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 xml:space="preserve"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 xml:space="preserve"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 xml:space="preserve"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 xml:space="preserve"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 xml:space="preserve"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 xml:space="preserve"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 xml:space="preserve"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 xml:space="preserve"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 xml:space="preserve"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 xml:space="preserve"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 xml:space="preserve"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 xml:space="preserve"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 xml:space="preserve"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 xml:space="preserve"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 xml:space="preserve"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 xml:space="preserve"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 xml:space="preserve"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 xml:space="preserve"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 xml:space="preserve"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 xml:space="preserve"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 xml:space="preserve"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rinda.Borer@cga.ct.gov" TargetMode="External"/><Relationship Id="rId3" Type="http://schemas.openxmlformats.org/officeDocument/2006/relationships/hyperlink" Target="mailto:mike.smith@cga.ct.gov" TargetMode="External"/><Relationship Id="rId7" Type="http://schemas.openxmlformats.org/officeDocument/2006/relationships/hyperlink" Target="mailto:amanda.zabel@cga.ct.gov" TargetMode="External"/><Relationship Id="rId2" Type="http://schemas.openxmlformats.org/officeDocument/2006/relationships/hyperlink" Target="mailto:mike.smith@cga.ct.gov" TargetMode="External"/><Relationship Id="rId1" Type="http://schemas.openxmlformats.org/officeDocument/2006/relationships/hyperlink" Target="mailto:Michael.DiMassa@cga.ct.gov" TargetMode="External"/><Relationship Id="rId6" Type="http://schemas.openxmlformats.org/officeDocument/2006/relationships/hyperlink" Target="mailto:chelsea.neelon@cga.ct.gov" TargetMode="External"/><Relationship Id="rId11" Type="http://schemas.openxmlformats.org/officeDocument/2006/relationships/hyperlink" Target="mailto:nolan.davis@cga.ct.gov" TargetMode="External"/><Relationship Id="rId5" Type="http://schemas.openxmlformats.org/officeDocument/2006/relationships/hyperlink" Target="mailto:luwannia.johnson-martin@cga.ct.gov" TargetMode="External"/><Relationship Id="rId10" Type="http://schemas.openxmlformats.org/officeDocument/2006/relationships/hyperlink" Target="mailto:luz.osuba@cga.ct.gov" TargetMode="External"/><Relationship Id="rId4" Type="http://schemas.openxmlformats.org/officeDocument/2006/relationships/hyperlink" Target="mailto:ben.dwyer@cga.ct.gov" TargetMode="External"/><Relationship Id="rId9" Type="http://schemas.openxmlformats.org/officeDocument/2006/relationships/hyperlink" Target="mailto:barry.hubbard@cga.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E20" sqref="E20"/>
    </sheetView>
  </sheetViews>
  <sheetFormatPr defaultRowHeight="14.5" x14ac:dyDescent="0.35"/>
  <cols>
    <col min="1" max="1" width="18.54296875" bestFit="1" customWidth="1"/>
    <col min="2" max="2" width="18.7265625" bestFit="1" customWidth="1"/>
    <col min="3" max="3" width="14.7265625" bestFit="1" customWidth="1"/>
    <col min="4" max="4" width="13.81640625" bestFit="1" customWidth="1"/>
    <col min="5" max="5" width="9.453125" bestFit="1" customWidth="1"/>
    <col min="6" max="6" width="10" customWidth="1"/>
    <col min="7" max="7" width="10.81640625" bestFit="1" customWidth="1"/>
    <col min="8" max="8" width="13.453125" bestFit="1" customWidth="1"/>
    <col min="9" max="9" width="17.1796875" customWidth="1"/>
    <col min="10" max="10" width="35.453125" bestFit="1" customWidth="1"/>
    <col min="11" max="11" width="22.1796875" bestFit="1" customWidth="1"/>
    <col min="12" max="12" width="37.26953125" bestFit="1" customWidth="1"/>
    <col min="13" max="13" width="16.81640625" bestFit="1" customWidth="1"/>
    <col min="14" max="14" width="32.453125" bestFit="1" customWidth="1"/>
    <col min="15" max="15" width="25.26953125" bestFit="1" customWidth="1"/>
    <col min="16" max="16" width="34.81640625" bestFit="1" customWidth="1"/>
    <col min="17" max="17" width="12.453125" bestFit="1" customWidth="1"/>
    <col min="18" max="18" width="12.81640625" bestFit="1" customWidth="1"/>
    <col min="19" max="19" width="17.453125" bestFit="1" customWidth="1"/>
    <col min="20" max="20" width="12.453125" bestFit="1" customWidth="1"/>
  </cols>
  <sheetData>
    <row r="1" spans="1:20" ht="29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/>
      <c r="S1" s="3" t="s">
        <v>17</v>
      </c>
      <c r="T1" s="3" t="s">
        <v>18</v>
      </c>
    </row>
    <row r="2" spans="1:20" s="17" customFormat="1" x14ac:dyDescent="0.35">
      <c r="A2" s="18" t="s">
        <v>72</v>
      </c>
      <c r="B2" s="19" t="s">
        <v>0</v>
      </c>
      <c r="C2" s="19" t="s">
        <v>70</v>
      </c>
      <c r="D2" s="18" t="s">
        <v>72</v>
      </c>
      <c r="E2" s="14" t="s">
        <v>73</v>
      </c>
      <c r="F2" s="7"/>
      <c r="G2" s="7"/>
      <c r="H2" s="10">
        <v>32</v>
      </c>
      <c r="I2" s="6" t="s">
        <v>60</v>
      </c>
      <c r="J2" s="6" t="s">
        <v>71</v>
      </c>
      <c r="K2" s="6" t="s">
        <v>33</v>
      </c>
      <c r="L2" s="6" t="s">
        <v>74</v>
      </c>
      <c r="M2" s="6" t="s">
        <v>75</v>
      </c>
      <c r="N2" s="11" t="s">
        <v>76</v>
      </c>
      <c r="O2" s="6"/>
      <c r="P2" s="6"/>
      <c r="Q2" s="20" t="s">
        <v>77</v>
      </c>
      <c r="R2" s="6"/>
      <c r="S2" s="6"/>
      <c r="T2" s="6"/>
    </row>
    <row r="3" spans="1:20" s="17" customFormat="1" x14ac:dyDescent="0.35">
      <c r="A3" s="12" t="s">
        <v>61</v>
      </c>
      <c r="B3" s="13" t="s">
        <v>0</v>
      </c>
      <c r="C3" s="13" t="s">
        <v>20</v>
      </c>
      <c r="D3" s="14" t="str">
        <f>A3</f>
        <v>Borer</v>
      </c>
      <c r="E3" s="14" t="s">
        <v>62</v>
      </c>
      <c r="F3" s="15"/>
      <c r="G3" s="15"/>
      <c r="H3" s="10">
        <v>115</v>
      </c>
      <c r="I3" s="16" t="s">
        <v>31</v>
      </c>
      <c r="J3" s="16" t="s">
        <v>63</v>
      </c>
      <c r="K3" s="5" t="s">
        <v>33</v>
      </c>
      <c r="L3" s="11" t="s">
        <v>64</v>
      </c>
      <c r="M3" s="16" t="s">
        <v>65</v>
      </c>
      <c r="N3" s="9" t="s">
        <v>66</v>
      </c>
      <c r="O3" s="16" t="s">
        <v>67</v>
      </c>
      <c r="P3" s="9" t="s">
        <v>68</v>
      </c>
      <c r="Q3" s="16" t="s">
        <v>69</v>
      </c>
      <c r="R3" s="12"/>
      <c r="S3" s="12"/>
      <c r="T3" s="12"/>
    </row>
    <row r="4" spans="1:20" s="17" customFormat="1" x14ac:dyDescent="0.35">
      <c r="A4" s="5" t="s">
        <v>19</v>
      </c>
      <c r="B4" s="13" t="s">
        <v>0</v>
      </c>
      <c r="C4" s="13" t="s">
        <v>20</v>
      </c>
      <c r="D4" s="6" t="str">
        <f>A4</f>
        <v>Candelaria</v>
      </c>
      <c r="E4" s="6" t="str">
        <f>VLOOKUP($A4,[1]CompleteHouse!$A$4:$W$154,2,FALSE)</f>
        <v>Juan</v>
      </c>
      <c r="F4" s="7" t="str">
        <f>VLOOKUP($A4,[1]CompleteHouse!$A$4:$W$154,3,FALSE)</f>
        <v>R.</v>
      </c>
      <c r="G4" s="7"/>
      <c r="H4" s="8">
        <f>VLOOKUP($A4,[1]CompleteHouse!$A$4:$W$154,5,FALSE)</f>
        <v>95</v>
      </c>
      <c r="I4" s="5" t="str">
        <f>VLOOKUP($A4,[1]CompleteHouse!$A$4:$W$154,9,FALSE)</f>
        <v>Democrat</v>
      </c>
      <c r="J4" s="5" t="s">
        <v>21</v>
      </c>
      <c r="K4" s="5" t="str">
        <f>VLOOKUP($A4,[1]CompleteHouse!$A$4:$W$154,13,FALSE)</f>
        <v>Hartford, CT 06106-1591</v>
      </c>
      <c r="L4" s="5" t="str">
        <f>VLOOKUP($A4,[1]CompleteHouse!$A$4:$W$154,14,FALSE)</f>
        <v>Juan.Candelaria@cga.ct.gov</v>
      </c>
      <c r="M4" s="5" t="s">
        <v>22</v>
      </c>
      <c r="N4" s="5" t="s">
        <v>23</v>
      </c>
      <c r="O4" s="5" t="s">
        <v>24</v>
      </c>
      <c r="P4" s="9" t="s">
        <v>25</v>
      </c>
      <c r="Q4" s="5" t="s">
        <v>26</v>
      </c>
      <c r="R4" s="5"/>
      <c r="S4" s="5" t="s">
        <v>27</v>
      </c>
      <c r="T4" s="5" t="s">
        <v>28</v>
      </c>
    </row>
    <row r="5" spans="1:20" s="17" customFormat="1" x14ac:dyDescent="0.35">
      <c r="A5" s="5" t="s">
        <v>41</v>
      </c>
      <c r="B5" s="13" t="s">
        <v>0</v>
      </c>
      <c r="C5" s="13" t="s">
        <v>20</v>
      </c>
      <c r="D5" s="6" t="str">
        <f>A5</f>
        <v>Dillon</v>
      </c>
      <c r="E5" s="6" t="str">
        <f>VLOOKUP($A5,[1]CompleteHouse!$A$4:$W$154,2,FALSE)</f>
        <v>Patricia</v>
      </c>
      <c r="F5" s="7" t="str">
        <f>VLOOKUP($A5,[1]CompleteHouse!$A$4:$W$154,3,FALSE)</f>
        <v xml:space="preserve">A. </v>
      </c>
      <c r="G5" s="7"/>
      <c r="H5" s="8">
        <f>VLOOKUP($A5,[1]CompleteHouse!$A$4:$W$154,5,FALSE)</f>
        <v>92</v>
      </c>
      <c r="I5" s="5" t="str">
        <f>VLOOKUP($A5,[1]CompleteHouse!$A$4:$W$154,9,FALSE)</f>
        <v>Democrat</v>
      </c>
      <c r="J5" s="5" t="str">
        <f>VLOOKUP($A5,[1]CompleteHouse!$A$4:$W$154,12,FALSE)</f>
        <v>Legislative Office Building, Room 4019</v>
      </c>
      <c r="K5" s="5" t="str">
        <f>VLOOKUP($A5,[1]CompleteHouse!$A$4:$W$154,13,FALSE)</f>
        <v>Hartford, CT 06106-1591</v>
      </c>
      <c r="L5" s="5" t="str">
        <f>VLOOKUP($A5,[1]CompleteHouse!$A$4:$W$154,14,FALSE)</f>
        <v>Patricia.Dillon@cga.ct.gov</v>
      </c>
      <c r="M5" s="5" t="s">
        <v>42</v>
      </c>
      <c r="N5" s="9" t="s">
        <v>43</v>
      </c>
      <c r="O5" s="5" t="s">
        <v>44</v>
      </c>
      <c r="P5" s="9" t="s">
        <v>45</v>
      </c>
      <c r="Q5" s="5" t="s">
        <v>46</v>
      </c>
      <c r="R5" s="5"/>
      <c r="S5" s="5" t="s">
        <v>47</v>
      </c>
      <c r="T5" s="5" t="s">
        <v>48</v>
      </c>
    </row>
    <row r="6" spans="1:20" s="17" customFormat="1" x14ac:dyDescent="0.35">
      <c r="A6" s="12" t="s">
        <v>29</v>
      </c>
      <c r="B6" s="13" t="s">
        <v>0</v>
      </c>
      <c r="C6" s="13" t="s">
        <v>20</v>
      </c>
      <c r="D6" s="6" t="str">
        <f>A6</f>
        <v>DiMassa</v>
      </c>
      <c r="E6" s="6" t="s">
        <v>30</v>
      </c>
      <c r="F6" s="7"/>
      <c r="G6" s="7"/>
      <c r="H6" s="10">
        <v>116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22</v>
      </c>
      <c r="N6" s="9" t="s">
        <v>23</v>
      </c>
      <c r="O6" s="5" t="s">
        <v>24</v>
      </c>
      <c r="P6" s="9" t="s">
        <v>25</v>
      </c>
      <c r="Q6" s="5" t="s">
        <v>26</v>
      </c>
      <c r="R6" s="5"/>
      <c r="S6" s="5" t="s">
        <v>27</v>
      </c>
      <c r="T6" s="5" t="s">
        <v>28</v>
      </c>
    </row>
    <row r="7" spans="1:20" s="17" customFormat="1" x14ac:dyDescent="0.35">
      <c r="A7" s="5" t="s">
        <v>59</v>
      </c>
      <c r="B7" s="13" t="s">
        <v>0</v>
      </c>
      <c r="C7" s="13" t="s">
        <v>20</v>
      </c>
      <c r="D7" s="6" t="str">
        <f>A7</f>
        <v>Kokoruda</v>
      </c>
      <c r="E7" s="6" t="str">
        <f>VLOOKUP($A7,[1]CompleteHouse!$A$4:$W$154,2,FALSE)</f>
        <v>Noreen</v>
      </c>
      <c r="F7" s="7" t="str">
        <f>VLOOKUP($A7,[1]CompleteHouse!$A$4:$W$154,3,FALSE)</f>
        <v>S.</v>
      </c>
      <c r="G7" s="7"/>
      <c r="H7" s="8">
        <f>VLOOKUP($A7,[1]CompleteHouse!$A$4:$W$154,5,FALSE)</f>
        <v>101</v>
      </c>
      <c r="I7" s="5" t="str">
        <f>VLOOKUP($A7,[1]CompleteHouse!$A$4:$W$154,9,FALSE)</f>
        <v>Republican</v>
      </c>
      <c r="J7" s="5" t="str">
        <f>VLOOKUP($A7,[1]CompleteHouse!$A$4:$W$154,12,FALSE)</f>
        <v>Legislative Office Building, Room 4200</v>
      </c>
      <c r="K7" s="5" t="str">
        <f>VLOOKUP($A7,[1]CompleteHouse!$A$4:$W$154,13,FALSE)</f>
        <v>Hartford, CT 06106-1591</v>
      </c>
      <c r="L7" s="5" t="str">
        <f>VLOOKUP($A7,[1]CompleteHouse!$A$4:$W$154,14,FALSE)</f>
        <v>Noreen.Kokoruda@housegop.ct.gov</v>
      </c>
      <c r="M7" s="5" t="str">
        <f>VLOOKUP($A7,[1]CompleteHouse!$A$4:$W$154,15,FALSE)</f>
        <v>Joe Falvey</v>
      </c>
      <c r="N7" s="5" t="str">
        <f>VLOOKUP($A7,[1]CompleteHouse!$A$4:$W$154,16,FALSE)</f>
        <v>joe.falvey@cga.ct.gov</v>
      </c>
      <c r="O7" s="6"/>
      <c r="P7" s="6"/>
      <c r="Q7" s="5" t="s">
        <v>58</v>
      </c>
      <c r="R7" s="21" t="s">
        <v>35</v>
      </c>
      <c r="S7" s="5"/>
      <c r="T7" s="21"/>
    </row>
    <row r="8" spans="1:20" s="17" customFormat="1" x14ac:dyDescent="0.35">
      <c r="A8" s="5" t="s">
        <v>56</v>
      </c>
      <c r="B8" s="13" t="s">
        <v>0</v>
      </c>
      <c r="C8" s="13" t="s">
        <v>20</v>
      </c>
      <c r="D8" s="6" t="str">
        <f>A8</f>
        <v>Porter</v>
      </c>
      <c r="E8" s="6" t="str">
        <f>VLOOKUP($A8,[1]CompleteHouse!$A$4:$W$154,2,FALSE)</f>
        <v>Robyn</v>
      </c>
      <c r="F8" s="7" t="str">
        <f>VLOOKUP($A8,[1]CompleteHouse!$A$4:$W$154,3,FALSE)</f>
        <v xml:space="preserve">A. </v>
      </c>
      <c r="G8" s="7"/>
      <c r="H8" s="8">
        <f>VLOOKUP($A8,[1]CompleteHouse!$A$4:$W$154,5,FALSE)</f>
        <v>94</v>
      </c>
      <c r="I8" s="5" t="str">
        <f>VLOOKUP($A8,[1]CompleteHouse!$A$4:$W$154,9,FALSE)</f>
        <v>Democrat</v>
      </c>
      <c r="J8" s="5" t="s">
        <v>57</v>
      </c>
      <c r="K8" s="5" t="str">
        <f>VLOOKUP($A8,[1]CompleteHouse!$A$4:$W$154,13,FALSE)</f>
        <v>Hartford, CT 06106-1591</v>
      </c>
      <c r="L8" s="22" t="str">
        <f>VLOOKUP($A8,[1]CompleteHouse!$A$4:$W$154,14,FALSE)</f>
        <v>Robyn.Porter@cga.ct.gov</v>
      </c>
      <c r="M8" s="5" t="s">
        <v>49</v>
      </c>
      <c r="N8" s="9" t="s">
        <v>50</v>
      </c>
      <c r="O8" s="5" t="s">
        <v>51</v>
      </c>
      <c r="P8" s="5" t="s">
        <v>52</v>
      </c>
      <c r="Q8" s="5" t="s">
        <v>53</v>
      </c>
      <c r="R8" s="5"/>
      <c r="S8" s="5" t="s">
        <v>54</v>
      </c>
      <c r="T8" s="5" t="s">
        <v>55</v>
      </c>
    </row>
    <row r="9" spans="1:20" s="17" customFormat="1" x14ac:dyDescent="0.35">
      <c r="A9" s="5" t="s">
        <v>36</v>
      </c>
      <c r="B9" s="13" t="s">
        <v>0</v>
      </c>
      <c r="C9" s="13" t="s">
        <v>20</v>
      </c>
      <c r="D9" s="6" t="str">
        <f>A9</f>
        <v>Walker</v>
      </c>
      <c r="E9" s="6" t="str">
        <f>VLOOKUP($A9,[1]CompleteHouse!$A$4:$W$154,2,FALSE)</f>
        <v xml:space="preserve">Toni </v>
      </c>
      <c r="F9" s="7" t="str">
        <f>VLOOKUP($A9,[1]CompleteHouse!$A$4:$W$154,3,FALSE)</f>
        <v>E.</v>
      </c>
      <c r="G9" s="7"/>
      <c r="H9" s="8">
        <f>VLOOKUP($A9,[1]CompleteHouse!$A$4:$W$154,5,FALSE)</f>
        <v>93</v>
      </c>
      <c r="I9" s="5" t="str">
        <f>VLOOKUP($A9,[1]CompleteHouse!$A$4:$W$154,9,FALSE)</f>
        <v>Democrat</v>
      </c>
      <c r="J9" s="5" t="str">
        <f>VLOOKUP($A9,[1]CompleteHouse!$A$4:$W$154,12,FALSE)</f>
        <v>Legislative Office Building, Room 2702</v>
      </c>
      <c r="K9" s="5" t="str">
        <f>VLOOKUP($A9,[1]CompleteHouse!$A$4:$W$154,13,FALSE)</f>
        <v>Hartford, CT 06106-1591</v>
      </c>
      <c r="L9" s="5" t="str">
        <f>VLOOKUP($A9,[1]CompleteHouse!$A$4:$W$154,14,FALSE)</f>
        <v>Toni.Walker@cga.ct.gov</v>
      </c>
      <c r="M9" s="5" t="s">
        <v>37</v>
      </c>
      <c r="N9" s="9" t="s">
        <v>38</v>
      </c>
      <c r="O9" s="5"/>
      <c r="P9" s="5"/>
      <c r="Q9" s="5" t="str">
        <f>VLOOKUP($A9,[1]CompleteHouse!$A$4:$W$154,17,FALSE)</f>
        <v>860-240-0394</v>
      </c>
      <c r="R9" s="5"/>
      <c r="S9" s="5" t="s">
        <v>39</v>
      </c>
      <c r="T9" s="5" t="s">
        <v>40</v>
      </c>
    </row>
    <row r="10" spans="1:20" s="17" customFormat="1" x14ac:dyDescent="0.35">
      <c r="A10" s="19" t="s">
        <v>78</v>
      </c>
      <c r="B10" s="19" t="s">
        <v>0</v>
      </c>
      <c r="C10" s="19" t="s">
        <v>70</v>
      </c>
      <c r="D10" s="19" t="s">
        <v>78</v>
      </c>
      <c r="E10" s="6" t="s">
        <v>79</v>
      </c>
      <c r="F10" s="7"/>
      <c r="G10" s="7"/>
      <c r="H10" s="8">
        <v>10</v>
      </c>
      <c r="I10" s="6" t="s">
        <v>31</v>
      </c>
      <c r="J10" s="6" t="s">
        <v>80</v>
      </c>
      <c r="K10" s="6" t="s">
        <v>33</v>
      </c>
      <c r="L10" s="6" t="s">
        <v>81</v>
      </c>
      <c r="M10" s="6" t="s">
        <v>82</v>
      </c>
      <c r="N10" s="6" t="s">
        <v>83</v>
      </c>
      <c r="O10" s="6"/>
      <c r="P10" s="6"/>
      <c r="Q10" s="20" t="s">
        <v>84</v>
      </c>
      <c r="R10" s="6"/>
      <c r="S10" s="6"/>
      <c r="T10" s="6"/>
    </row>
  </sheetData>
  <sortState ref="A1:T40">
    <sortCondition ref="D1"/>
  </sortState>
  <hyperlinks>
    <hyperlink ref="L6" r:id="rId1"/>
    <hyperlink ref="P4" r:id="rId2"/>
    <hyperlink ref="P6" r:id="rId3"/>
    <hyperlink ref="N5" r:id="rId4" display="ben.dwyer@cga.ct.gov"/>
    <hyperlink ref="P5" r:id="rId5"/>
    <hyperlink ref="N8" r:id="rId6"/>
    <hyperlink ref="N9" r:id="rId7"/>
    <hyperlink ref="L3" r:id="rId8" display="mailto:Dorinda.Borer@cga.ct.gov"/>
    <hyperlink ref="N3" r:id="rId9"/>
    <hyperlink ref="P3" r:id="rId10"/>
    <hyperlink ref="N2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Fox</dc:creator>
  <cp:lastModifiedBy>Sarah Fox</cp:lastModifiedBy>
  <dcterms:created xsi:type="dcterms:W3CDTF">2017-03-24T20:05:08Z</dcterms:created>
  <dcterms:modified xsi:type="dcterms:W3CDTF">2017-03-29T15:57:59Z</dcterms:modified>
</cp:coreProperties>
</file>