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800" windowHeight="7010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<sst xmlns="http://schemas.openxmlformats.org/spreadsheetml/2006/main" count="103" uniqueCount="80">
  <si>
    <t>Southeast</t>
  </si>
  <si>
    <t>CAN</t>
  </si>
  <si>
    <t>Title</t>
  </si>
  <si>
    <t xml:space="preserve">Last Name </t>
  </si>
  <si>
    <t>First Name</t>
  </si>
  <si>
    <t>MI</t>
  </si>
  <si>
    <t>Suffix</t>
  </si>
  <si>
    <t xml:space="preserve">House District </t>
  </si>
  <si>
    <t>Party</t>
  </si>
  <si>
    <t>LOB Address 1</t>
  </si>
  <si>
    <t>LOB Address 2</t>
  </si>
  <si>
    <t xml:space="preserve">Legislative Email Address </t>
  </si>
  <si>
    <t>Legislator's Staff 1</t>
  </si>
  <si>
    <t>Staff 1 Email</t>
  </si>
  <si>
    <t>Legislator's Staff 2</t>
  </si>
  <si>
    <t>Staff 2 Email</t>
  </si>
  <si>
    <t xml:space="preserve">Staff Phone Number </t>
  </si>
  <si>
    <t>Outreach</t>
  </si>
  <si>
    <t>Outreach Number</t>
  </si>
  <si>
    <t>Representative</t>
  </si>
  <si>
    <t>Ryan</t>
  </si>
  <si>
    <t>Legislative Office Building, Room 4108</t>
  </si>
  <si>
    <t>Alex Pachkovsky</t>
  </si>
  <si>
    <t>alex.pachkovsky@cga.ct.gov</t>
  </si>
  <si>
    <t>860-240-1376</t>
  </si>
  <si>
    <t>Milagros Acosta</t>
  </si>
  <si>
    <t>860-240-8773</t>
  </si>
  <si>
    <t>Ziobron</t>
  </si>
  <si>
    <t>Ashley Zane</t>
  </si>
  <si>
    <t>ashley.zane@cga.ct.gov</t>
  </si>
  <si>
    <t>860-240-8398</t>
  </si>
  <si>
    <t xml:space="preserve">860-240-8700 </t>
  </si>
  <si>
    <t>Ashley McMann</t>
  </si>
  <si>
    <t>860-240-8752</t>
  </si>
  <si>
    <t>Soto</t>
  </si>
  <si>
    <t>Christian</t>
  </si>
  <si>
    <t>Democrat</t>
  </si>
  <si>
    <t>Legislative Office Building, Room 2704</t>
  </si>
  <si>
    <t>Hartford, CT 06106-1591</t>
  </si>
  <si>
    <t>Chris.Soto@cga.ct.gov</t>
  </si>
  <si>
    <t>Barry Hubbard</t>
  </si>
  <si>
    <t>barry.hubbard@cga.ct.gov</t>
  </si>
  <si>
    <t>Luz Osuba</t>
  </si>
  <si>
    <t>luz.osuba@cga.ct.gov</t>
  </si>
  <si>
    <t>860-240-1375</t>
  </si>
  <si>
    <t>Kellie Guilbert</t>
  </si>
  <si>
    <t>860-240-8515</t>
  </si>
  <si>
    <t>James McGill</t>
  </si>
  <si>
    <t>860-240-1451</t>
  </si>
  <si>
    <t>France</t>
  </si>
  <si>
    <t>Hailey Gagnon</t>
  </si>
  <si>
    <t xml:space="preserve">Hailey.Gagnon@cga.ct.gov </t>
  </si>
  <si>
    <t>860-240-8724</t>
  </si>
  <si>
    <t>Republican</t>
  </si>
  <si>
    <t>860-240-8761</t>
  </si>
  <si>
    <t>McCarty</t>
  </si>
  <si>
    <t>Formica</t>
  </si>
  <si>
    <t>Senator</t>
  </si>
  <si>
    <t>Paul</t>
  </si>
  <si>
    <t>M.</t>
  </si>
  <si>
    <t>Legislative Office Building, Room 3900</t>
  </si>
  <si>
    <t>Paul.Formica@cga.ct.gov</t>
  </si>
  <si>
    <t>Kim King</t>
  </si>
  <si>
    <t>kim.king@cga.ct.gov</t>
  </si>
  <si>
    <t>860-240-8371</t>
  </si>
  <si>
    <t>Somers</t>
  </si>
  <si>
    <t>Heather</t>
  </si>
  <si>
    <t>Legislative Office Building, Room 3400</t>
  </si>
  <si>
    <t>Heather.Somers@cga.ct.gov</t>
  </si>
  <si>
    <t>Jared Picco</t>
  </si>
  <si>
    <t>jared.picco@cga.ct.gov</t>
  </si>
  <si>
    <t>860-240-0528</t>
  </si>
  <si>
    <t>Osten</t>
  </si>
  <si>
    <t>Catherine</t>
  </si>
  <si>
    <t>A.</t>
  </si>
  <si>
    <t>Legislative Office Building, Room 2100</t>
  </si>
  <si>
    <t>Osten@senatedems.ct.gov</t>
  </si>
  <si>
    <t>Stephen Palmer</t>
  </si>
  <si>
    <t>steve.palmer@cga.ct.gov</t>
  </si>
  <si>
    <t>860-240-0579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</si>
</sst>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2"/>
    </xf>
    <xf numFmtId="0" fontId="5" fillId="0" borderId="1" xfId="0" applyFont="1" applyBorder="1"/>
    <xf numFmtId="0" fontId="2" fillId="3" borderId="1" xfId="0" applyFont="1" applyFill="1" applyBorder="1" applyAlignment="1">
      <alignment/>
    </xf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right" indent="2"/>
    </xf>
    <xf numFmtId="0" fontId="4" fillId="3" borderId="1" xfId="20" applyFill="1" applyBorder="1" applyAlignment="1">
      <alignment/>
    </xf>
    <xf numFmtId="0" fontId="2" fillId="0" borderId="1" xfId="0" applyFont="1" applyBorder="1" applyAlignment="1">
      <alignment horizontal="right" indent="2"/>
    </xf>
    <xf numFmtId="0" fontId="0" fillId="0" borderId="1" xfId="0" applyBorder="1" applyAlignment="1">
      <alignment horizontal="left" indent="1"/>
    </xf>
    <xf numFmtId="164" fontId="0" fillId="0" borderId="1" xfId="0" applyNumberFormat="1" applyBorder="1"/>
    <xf numFmtId="0" fontId="2" fillId="0" borderId="1" xfId="0" applyFont="1" applyBorder="1" applyAlignment="1">
      <alignment horizontal="left" indent="1"/>
    </xf>
    <xf numFmtId="0" fontId="0" fillId="0" borderId="0" xfId="0" applyFill="1"/>
    <xf numFmtId="0" fontId="0" fillId="0" borderId="1" xfId="0" applyFont="1" applyBorder="1" applyAlignment="1">
      <alignment/>
    </xf>
    <xf numFmtId="0" fontId="6" fillId="0" borderId="1" xfId="20" applyFont="1" applyBorder="1" applyAlignment="1">
      <alignment/>
    </xf>
    <xf numFmtId="0" fontId="0" fillId="3" borderId="1" xfId="0" applyFont="1" applyFill="1" applyBorder="1" applyAlignment="1">
      <alignment/>
    </xf>
    <xf numFmtId="0" fontId="6" fillId="3" borderId="1" xfId="20" applyFont="1" applyFill="1" applyBorder="1" applyAlignment="1">
      <alignment/>
    </xf>
    <xf numFmtId="164" fontId="0" fillId="0" borderId="1" xfId="0" applyNumberFormat="1" applyFont="1" applyBorder="1"/>
    <xf numFmtId="0" fontId="6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>David </v>
          </cell>
          <cell r="C17" t="str">
            <v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>125 North Bear Hill Road </v>
          </cell>
          <cell r="K49" t="str">
            <v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>P. </v>
          </cell>
          <cell r="D51" t="str">
            <v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>Kelly </v>
          </cell>
          <cell r="C84" t="str">
            <v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>Patricia </v>
          </cell>
          <cell r="C92" t="str">
            <v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>315 Ely Avenue                                          </v>
          </cell>
          <cell r="K96" t="str">
            <v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>JosephCSerra@yahoo.com </v>
          </cell>
          <cell r="S127">
            <v>0</v>
          </cell>
          <cell r="T127" t="str">
            <v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Soto@cga.ct.gov" TargetMode="External" /><Relationship Id="rId2" Type="http://schemas.openxmlformats.org/officeDocument/2006/relationships/hyperlink" Target="mailto:luz.osuba@cga.ct.gov" TargetMode="External" /><Relationship Id="rId3" Type="http://schemas.openxmlformats.org/officeDocument/2006/relationships/hyperlink" Target="mailto:barry.hubbard@cga.ct.gov" TargetMode="External" /><Relationship Id="rId4" Type="http://schemas.openxmlformats.org/officeDocument/2006/relationships/hyperlink" Target="mailto:Hailey.Gagnon@cga.ct.gov" TargetMode="External" /><Relationship Id="rId5" Type="http://schemas.openxmlformats.org/officeDocument/2006/relationships/hyperlink" Target="mailto:ashley.zane@cga.ct.gov" TargetMode="External" /><Relationship Id="rId6" Type="http://schemas.openxmlformats.org/officeDocument/2006/relationships/hyperlink" Target="mailto:Heather.Somers@cga.ct.gov" TargetMode="External" /><Relationship Id="rId7" Type="http://schemas.openxmlformats.org/officeDocument/2006/relationships/hyperlink" Target="mailto:jared.picco@cga.ct.gov" TargetMode="External" /><Relationship Id="rId8" Type="http://schemas.openxmlformats.org/officeDocument/2006/relationships/hyperlink" Target="mailto:steve.palmer@cga.ct.gov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A1">
      <selection activeCell="J23" sqref="J23"/>
    </sheetView>
  </sheetViews>
  <sheetFormatPr defaultColWidth="9.140625" defaultRowHeight="15"/>
  <cols>
    <col min="1" max="1" width="12.7109375" style="0" bestFit="1" customWidth="1"/>
    <col min="2" max="2" width="13.7109375" style="0" bestFit="1" customWidth="1"/>
    <col min="3" max="3" width="14.7109375" style="0" bestFit="1" customWidth="1"/>
    <col min="4" max="4" width="11.421875" style="0" bestFit="1" customWidth="1"/>
    <col min="5" max="5" width="9.7109375" style="0" bestFit="1" customWidth="1"/>
    <col min="7" max="7" width="10.8515625" style="0" bestFit="1" customWidth="1"/>
    <col min="8" max="8" width="7.421875" style="0" customWidth="1"/>
    <col min="9" max="9" width="12.57421875" style="0" customWidth="1"/>
    <col min="10" max="10" width="35.421875" style="0" bestFit="1" customWidth="1"/>
    <col min="11" max="11" width="22.140625" style="0" bestFit="1" customWidth="1"/>
    <col min="12" max="12" width="34.00390625" style="0" bestFit="1" customWidth="1"/>
    <col min="13" max="13" width="18.00390625" style="0" bestFit="1" customWidth="1"/>
    <col min="14" max="14" width="28.7109375" style="0" bestFit="1" customWidth="1"/>
    <col min="15" max="15" width="14.140625" style="0" bestFit="1" customWidth="1"/>
    <col min="16" max="16" width="24.57421875" style="0" bestFit="1" customWidth="1"/>
    <col min="17" max="17" width="12.421875" style="0" bestFit="1" customWidth="1"/>
    <col min="18" max="18" width="12.8515625" style="0" bestFit="1" customWidth="1"/>
    <col min="19" max="19" width="16.8515625" style="0" bestFit="1" customWidth="1"/>
    <col min="20" max="20" width="12.421875" style="0" bestFit="1" customWidth="1"/>
  </cols>
  <sheetData>
    <row r="1" spans="1:20" ht="2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/>
      <c r="S1" s="4" t="s">
        <v>17</v>
      </c>
      <c r="T1" s="4" t="s">
        <v>18</v>
      </c>
    </row>
    <row r="2" spans="1:20" ht="15">
      <c r="A2" s="8" t="s">
        <v>20</v>
      </c>
      <c r="B2" s="6" t="s">
        <v>0</v>
      </c>
      <c r="C2" s="7" t="s">
        <v>19</v>
      </c>
      <c r="D2" s="6" t="str">
        <f aca="true" t="shared" si="0" ref="D2:D6">A2</f>
        <v>Ryan</v>
      </c>
      <c r="E2" s="6" t="str">
        <f>VLOOKUP($A2,'[1]CompleteHouse'!$A$4:$W$154,2,FALSE)</f>
        <v xml:space="preserve">Kevin </v>
      </c>
      <c r="F2" s="10"/>
      <c r="G2" s="10"/>
      <c r="H2" s="11">
        <f>VLOOKUP($A2,'[1]CompleteHouse'!$A$4:$W$154,5,FALSE)</f>
        <v>139</v>
      </c>
      <c r="I2" s="8" t="str">
        <f>VLOOKUP($A2,'[1]CompleteHouse'!$A$4:$W$154,9,FALSE)</f>
        <v>Democrat</v>
      </c>
      <c r="J2" s="8" t="s">
        <v>21</v>
      </c>
      <c r="K2" s="24" t="str">
        <f>VLOOKUP($A2,'[1]CompleteHouse'!$A$4:$W$154,13,FALSE)</f>
        <v>Hartford, CT 06106-1591</v>
      </c>
      <c r="L2" s="24" t="str">
        <f>VLOOKUP($A2,'[1]CompleteHouse'!$A$4:$W$154,14,FALSE)</f>
        <v>Kevin.Ryan@cga.ct.gov</v>
      </c>
      <c r="M2" s="24" t="s">
        <v>22</v>
      </c>
      <c r="N2" s="24" t="s">
        <v>23</v>
      </c>
      <c r="O2" s="24" t="str">
        <f>VLOOKUP($A2,'[1]CompleteHouse'!$A$4:$W$154,15,FALSE)</f>
        <v>Mike Smith</v>
      </c>
      <c r="P2" s="8" t="str">
        <f>VLOOKUP($A2,'[1]CompleteHouse'!$A$4:$W$154,16,FALSE)</f>
        <v>mike.smith@cga.ct.gov</v>
      </c>
      <c r="Q2" s="8" t="s">
        <v>24</v>
      </c>
      <c r="R2" s="8"/>
      <c r="S2" s="1" t="s">
        <v>25</v>
      </c>
      <c r="T2" s="8" t="s">
        <v>26</v>
      </c>
    </row>
    <row r="3" spans="1:20" ht="15">
      <c r="A3" s="8" t="s">
        <v>27</v>
      </c>
      <c r="B3" s="6" t="s">
        <v>0</v>
      </c>
      <c r="C3" s="7" t="s">
        <v>19</v>
      </c>
      <c r="D3" s="6" t="str">
        <f t="shared" si="0"/>
        <v>Ziobron</v>
      </c>
      <c r="E3" s="6" t="str">
        <f>VLOOKUP($A3,'[1]CompleteHouse'!$A$4:$W$154,2,FALSE)</f>
        <v>Melissa</v>
      </c>
      <c r="F3" s="10"/>
      <c r="G3" s="10"/>
      <c r="H3" s="11">
        <f>VLOOKUP($A3,'[1]CompleteHouse'!$A$4:$W$154,5,FALSE)</f>
        <v>34</v>
      </c>
      <c r="I3" s="8" t="str">
        <f>VLOOKUP($A3,'[1]CompleteHouse'!$A$4:$W$154,9,FALSE)</f>
        <v>Republican</v>
      </c>
      <c r="J3" s="8" t="str">
        <f>VLOOKUP($A3,'[1]CompleteHouse'!$A$4:$W$154,12,FALSE)</f>
        <v>Legislative Office Building, Room 4200</v>
      </c>
      <c r="K3" s="24" t="str">
        <f>VLOOKUP($A3,'[1]CompleteHouse'!$A$4:$W$154,13,FALSE)</f>
        <v>Hartford, CT 06106-1591</v>
      </c>
      <c r="L3" s="24" t="str">
        <f>VLOOKUP($A3,'[1]CompleteHouse'!$A$4:$W$154,14,FALSE)</f>
        <v>Melissa.Ziobron@housegop.ct.gov</v>
      </c>
      <c r="M3" s="24" t="s">
        <v>28</v>
      </c>
      <c r="N3" s="25" t="s">
        <v>29</v>
      </c>
      <c r="O3" s="24"/>
      <c r="P3" s="8"/>
      <c r="Q3" s="8" t="s">
        <v>30</v>
      </c>
      <c r="R3" s="12" t="s">
        <v>31</v>
      </c>
      <c r="S3" s="1" t="s">
        <v>32</v>
      </c>
      <c r="T3" s="12" t="s">
        <v>33</v>
      </c>
    </row>
    <row r="4" spans="1:20" ht="15">
      <c r="A4" s="13" t="s">
        <v>34</v>
      </c>
      <c r="B4" s="14" t="s">
        <v>0</v>
      </c>
      <c r="C4" s="15" t="s">
        <v>19</v>
      </c>
      <c r="D4" s="14" t="str">
        <f t="shared" si="0"/>
        <v>Soto</v>
      </c>
      <c r="E4" s="14" t="s">
        <v>35</v>
      </c>
      <c r="F4" s="16"/>
      <c r="G4" s="16"/>
      <c r="H4" s="17">
        <v>39</v>
      </c>
      <c r="I4" s="9" t="s">
        <v>36</v>
      </c>
      <c r="J4" s="9" t="s">
        <v>37</v>
      </c>
      <c r="K4" s="26" t="s">
        <v>38</v>
      </c>
      <c r="L4" s="26" t="s">
        <v>39</v>
      </c>
      <c r="M4" s="26" t="s">
        <v>40</v>
      </c>
      <c r="N4" s="27" t="s">
        <v>41</v>
      </c>
      <c r="O4" s="26" t="s">
        <v>42</v>
      </c>
      <c r="P4" s="18" t="s">
        <v>43</v>
      </c>
      <c r="Q4" s="9" t="s">
        <v>44</v>
      </c>
      <c r="R4" s="9"/>
      <c r="S4" s="9" t="s">
        <v>45</v>
      </c>
      <c r="T4" s="9" t="s">
        <v>46</v>
      </c>
    </row>
    <row r="5" spans="1:20" ht="15">
      <c r="A5" s="8" t="s">
        <v>49</v>
      </c>
      <c r="B5" s="6" t="s">
        <v>0</v>
      </c>
      <c r="C5" s="7" t="s">
        <v>19</v>
      </c>
      <c r="D5" s="6" t="str">
        <f t="shared" si="0"/>
        <v>France</v>
      </c>
      <c r="E5" s="6" t="str">
        <f>VLOOKUP($A5,'[1]CompleteHouse'!$A$4:$W$154,2,FALSE)</f>
        <v>Mike</v>
      </c>
      <c r="F5" s="10"/>
      <c r="G5" s="10"/>
      <c r="H5" s="11">
        <f>VLOOKUP($A5,'[1]CompleteHouse'!$A$4:$W$154,5,FALSE)</f>
        <v>42</v>
      </c>
      <c r="I5" s="8" t="str">
        <f>VLOOKUP($A5,'[1]CompleteHouse'!$A$4:$W$154,9,FALSE)</f>
        <v>Republican</v>
      </c>
      <c r="J5" s="8" t="str">
        <f>VLOOKUP($A5,'[1]CompleteHouse'!$A$4:$W$154,12,FALSE)</f>
        <v>Legislative Office Building, Room 4200</v>
      </c>
      <c r="K5" s="24" t="str">
        <f>VLOOKUP($A5,'[1]CompleteHouse'!$A$4:$W$154,13,FALSE)</f>
        <v>Hartford, CT 06106-1591</v>
      </c>
      <c r="L5" s="24" t="str">
        <f>VLOOKUP($A5,'[1]CompleteHouse'!$A$4:$W$154,14,FALSE)</f>
        <v>Mike.France@housegop.ct.gov</v>
      </c>
      <c r="M5" s="24" t="s">
        <v>50</v>
      </c>
      <c r="N5" s="25" t="s">
        <v>51</v>
      </c>
      <c r="O5" s="24"/>
      <c r="P5" s="8"/>
      <c r="Q5" s="8" t="s">
        <v>52</v>
      </c>
      <c r="R5" s="12" t="s">
        <v>31</v>
      </c>
      <c r="S5" s="1" t="s">
        <v>47</v>
      </c>
      <c r="T5" s="12" t="s">
        <v>48</v>
      </c>
    </row>
    <row r="6" spans="1:20" ht="15">
      <c r="A6" s="8" t="s">
        <v>55</v>
      </c>
      <c r="B6" s="6" t="s">
        <v>0</v>
      </c>
      <c r="C6" s="7" t="s">
        <v>19</v>
      </c>
      <c r="D6" s="6" t="str">
        <f t="shared" si="0"/>
        <v>McCarty</v>
      </c>
      <c r="E6" s="6" t="str">
        <f>VLOOKUP($A6,'[1]CompleteHouse'!$A$4:$W$154,2,FALSE)</f>
        <v>Kathleen</v>
      </c>
      <c r="F6" s="10" t="str">
        <f>VLOOKUP($A6,'[1]CompleteHouse'!$A$4:$W$154,3,FALSE)</f>
        <v xml:space="preserve">M. </v>
      </c>
      <c r="G6" s="10"/>
      <c r="H6" s="11">
        <f>VLOOKUP($A6,'[1]CompleteHouse'!$A$4:$W$154,5,FALSE)</f>
        <v>38</v>
      </c>
      <c r="I6" s="8" t="str">
        <f>VLOOKUP($A6,'[1]CompleteHouse'!$A$4:$W$154,9,FALSE)</f>
        <v>Republican</v>
      </c>
      <c r="J6" s="8" t="str">
        <f>VLOOKUP($A6,'[1]CompleteHouse'!$A$4:$W$154,12,FALSE)</f>
        <v>Legislative Office Building, Room 4200</v>
      </c>
      <c r="K6" s="24" t="str">
        <f>VLOOKUP($A6,'[1]CompleteHouse'!$A$4:$W$154,13,FALSE)</f>
        <v>Hartford, CT 06106-1591</v>
      </c>
      <c r="L6" s="24" t="str">
        <f>VLOOKUP($A6,'[1]CompleteHouse'!$A$4:$W$154,14,FALSE)</f>
        <v>Kathleen.McCarty@housegop.ct.gov</v>
      </c>
      <c r="M6" s="24" t="str">
        <f>VLOOKUP($A6,'[1]CompleteHouse'!$A$4:$W$154,15,FALSE)</f>
        <v>Jason Schuetz</v>
      </c>
      <c r="N6" s="24" t="str">
        <f>VLOOKUP($A6,'[1]CompleteHouse'!$A$4:$W$154,16,FALSE)</f>
        <v>jason.schuetz@cga.ct.gov</v>
      </c>
      <c r="O6" s="7"/>
      <c r="P6" s="6"/>
      <c r="Q6" s="8" t="s">
        <v>54</v>
      </c>
      <c r="R6" s="12" t="s">
        <v>31</v>
      </c>
      <c r="S6" s="1"/>
      <c r="T6" s="12"/>
    </row>
    <row r="7" spans="1:20" ht="15">
      <c r="A7" s="20" t="s">
        <v>56</v>
      </c>
      <c r="B7" s="20" t="s">
        <v>0</v>
      </c>
      <c r="C7" s="20" t="s">
        <v>57</v>
      </c>
      <c r="D7" s="20" t="s">
        <v>56</v>
      </c>
      <c r="E7" s="6" t="s">
        <v>58</v>
      </c>
      <c r="F7" s="10" t="s">
        <v>59</v>
      </c>
      <c r="G7" s="10"/>
      <c r="H7" s="11">
        <v>20</v>
      </c>
      <c r="I7" s="6" t="s">
        <v>53</v>
      </c>
      <c r="J7" s="6" t="s">
        <v>60</v>
      </c>
      <c r="K7" s="7" t="s">
        <v>38</v>
      </c>
      <c r="L7" s="7" t="s">
        <v>61</v>
      </c>
      <c r="M7" s="7" t="s">
        <v>62</v>
      </c>
      <c r="N7" s="7" t="s">
        <v>63</v>
      </c>
      <c r="O7" s="28"/>
      <c r="P7" s="6"/>
      <c r="Q7" s="21" t="s">
        <v>64</v>
      </c>
      <c r="R7" s="6"/>
      <c r="S7" s="6"/>
      <c r="T7" s="6"/>
    </row>
    <row r="8" spans="1:20" ht="15">
      <c r="A8" s="22" t="s">
        <v>65</v>
      </c>
      <c r="B8" s="20" t="s">
        <v>0</v>
      </c>
      <c r="C8" s="20" t="s">
        <v>57</v>
      </c>
      <c r="D8" s="20" t="str">
        <f>A8</f>
        <v>Somers</v>
      </c>
      <c r="E8" s="6" t="s">
        <v>66</v>
      </c>
      <c r="F8" s="10"/>
      <c r="G8" s="10"/>
      <c r="H8" s="19">
        <v>18</v>
      </c>
      <c r="I8" s="6" t="s">
        <v>53</v>
      </c>
      <c r="J8" s="6" t="s">
        <v>67</v>
      </c>
      <c r="K8" s="7" t="s">
        <v>38</v>
      </c>
      <c r="L8" s="29" t="s">
        <v>68</v>
      </c>
      <c r="M8" s="7" t="s">
        <v>69</v>
      </c>
      <c r="N8" s="29" t="s">
        <v>70</v>
      </c>
      <c r="O8" s="28"/>
      <c r="P8" s="6"/>
      <c r="Q8" s="21" t="s">
        <v>71</v>
      </c>
      <c r="R8" s="6"/>
      <c r="S8" s="6"/>
      <c r="T8" s="6"/>
    </row>
    <row r="9" spans="1:20" ht="15">
      <c r="A9" s="20" t="s">
        <v>72</v>
      </c>
      <c r="B9" s="20" t="s">
        <v>0</v>
      </c>
      <c r="C9" s="20" t="s">
        <v>57</v>
      </c>
      <c r="D9" s="20" t="s">
        <v>72</v>
      </c>
      <c r="E9" s="6" t="s">
        <v>73</v>
      </c>
      <c r="F9" s="10" t="s">
        <v>74</v>
      </c>
      <c r="G9" s="10"/>
      <c r="H9" s="11">
        <v>19</v>
      </c>
      <c r="I9" s="6" t="s">
        <v>36</v>
      </c>
      <c r="J9" s="6" t="s">
        <v>75</v>
      </c>
      <c r="K9" s="7" t="s">
        <v>38</v>
      </c>
      <c r="L9" s="7" t="s">
        <v>76</v>
      </c>
      <c r="M9" s="7" t="s">
        <v>77</v>
      </c>
      <c r="N9" s="29" t="s">
        <v>78</v>
      </c>
      <c r="O9" s="28"/>
      <c r="P9" s="6"/>
      <c r="Q9" s="21" t="s">
        <v>79</v>
      </c>
      <c r="R9" s="6"/>
      <c r="S9" s="6"/>
      <c r="T9" s="6"/>
    </row>
    <row r="11" ht="15">
      <c r="A11" s="23"/>
    </row>
  </sheetData>
  <hyperlinks>
    <hyperlink ref="L4" r:id="rId1" display="mailto:Chris.Soto@cga.ct.gov"/>
    <hyperlink ref="P4" r:id="rId2" display="mailto:luz.osuba@cga.ct.gov"/>
    <hyperlink ref="N4" r:id="rId3" display="mailto:barry.hubbard@cga.ct.gov"/>
    <hyperlink ref="N5" r:id="rId4" display="mailto:Hailey.Gagnon@cga.ct.gov"/>
    <hyperlink ref="N3" r:id="rId5" display="mailto:ashley.zane@cga.ct.gov"/>
    <hyperlink ref="L8" r:id="rId6" display="mailto:Heather.Somers@cga.ct.gov"/>
    <hyperlink ref="N8" r:id="rId7" display="mailto:jared.picco@cga.ct.gov"/>
    <hyperlink ref="N9" r:id="rId8" display="mailto:steve.palmer@cga.ct.gov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Sarah Fox</cp:lastModifiedBy>
  <dcterms:created xsi:type="dcterms:W3CDTF">2017-03-24T20:13:18Z</dcterms:created>
  <dcterms:modified xsi:type="dcterms:W3CDTF">2017-03-29T16:05:04Z</dcterms:modified>
  <cp:category/>
  <cp:version/>
  <cp:contentType/>
  <cp:contentStatus/>
</cp:coreProperties>
</file>