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800" windowHeight="7010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<sst xmlns="http://schemas.openxmlformats.org/spreadsheetml/2006/main" count="143" uniqueCount="93">
  <si>
    <t>Greater Hartford</t>
  </si>
  <si>
    <t>CAN</t>
  </si>
  <si>
    <t>Title</t>
  </si>
  <si>
    <t xml:space="preserve">Last Name </t>
  </si>
  <si>
    <t>First Name</t>
  </si>
  <si>
    <t>MI</t>
  </si>
  <si>
    <t>Suffix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</si>
  <si>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</si>
  <si>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</si>
  <si>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</si>
  <si>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</si>
  <si>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</si>
  <si>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</si>
  <si>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>Staff 1 Email</t>
  </si>
  <si>
    <t>Legislator's Staff 2</t>
  </si>
  <si>
    <t>Staff 2 Email</t>
  </si>
  <si>
    <t xml:space="preserve">Staff Phone Number </t>
  </si>
  <si>
    <t>Outreach</t>
  </si>
  <si>
    <t>Outreach Number</t>
  </si>
  <si>
    <t>Representative</t>
  </si>
  <si>
    <t xml:space="preserve">860-240-8700 </t>
  </si>
  <si>
    <t>James McGill</t>
  </si>
  <si>
    <t>860-240-1451</t>
  </si>
  <si>
    <t>Democrat</t>
  </si>
  <si>
    <t>Hartford, CT 06106-1591</t>
  </si>
  <si>
    <t>Hall</t>
  </si>
  <si>
    <t>Carol</t>
  </si>
  <si>
    <t>Republican</t>
  </si>
  <si>
    <t>Legislative Office Building, Room 4200</t>
  </si>
  <si>
    <t>Carol.Hall@housegop.ct.gov</t>
  </si>
  <si>
    <t>Andrew O'Connor</t>
  </si>
  <si>
    <t>andrew.oconnor@cga.ct.gov</t>
  </si>
  <si>
    <t>860-240-8734</t>
  </si>
  <si>
    <t>Ashley McMann</t>
  </si>
  <si>
    <t>860-240-8752</t>
  </si>
  <si>
    <t>Zawistowski</t>
  </si>
  <si>
    <t>Chris Wilson</t>
  </si>
  <si>
    <t>chris.wilson@cga.ct.gov</t>
  </si>
  <si>
    <t>800-240-8799</t>
  </si>
  <si>
    <t>Ciro Zelaya</t>
  </si>
  <si>
    <t>ciro.zelaya@cga.ct.gov</t>
  </si>
  <si>
    <t>Tina Kumar</t>
  </si>
  <si>
    <t>tina.kumar@cga.ct.gov</t>
  </si>
  <si>
    <t>860-240-1373</t>
  </si>
  <si>
    <t>Jason Knight</t>
  </si>
  <si>
    <t>860-240-8568</t>
  </si>
  <si>
    <t>Gonzalez</t>
  </si>
  <si>
    <t>Belsito</t>
  </si>
  <si>
    <t>Ed Schaeffer</t>
  </si>
  <si>
    <t>edward.schaeffer@cga.ct.gov</t>
  </si>
  <si>
    <t>860-240-8725</t>
  </si>
  <si>
    <t>Currey</t>
  </si>
  <si>
    <t>Joshua Flores</t>
  </si>
  <si>
    <t>joshua.flores@cga.ct.gov</t>
  </si>
  <si>
    <t>Dawn Marzik</t>
  </si>
  <si>
    <t>Dawn.Marzik@cga.ct.gov</t>
  </si>
  <si>
    <t>860-240-1378</t>
  </si>
  <si>
    <t>Danielle Palladino</t>
  </si>
  <si>
    <t>860-240-1479</t>
  </si>
  <si>
    <t>LeGeyt</t>
  </si>
  <si>
    <t>860-240-1342</t>
  </si>
  <si>
    <t>Stokes</t>
  </si>
  <si>
    <t>Gregory</t>
  </si>
  <si>
    <t>Greg.Stokes@housegop.ct.gov</t>
  </si>
  <si>
    <t>Senator</t>
  </si>
  <si>
    <t>John</t>
  </si>
  <si>
    <t>Gerratana</t>
  </si>
  <si>
    <t>Terry</t>
  </si>
  <si>
    <t>Legislative Office Building, Room 3000</t>
  </si>
  <si>
    <t>Gerratana@senatedems.ct.gov</t>
  </si>
  <si>
    <t>Terri Reid</t>
  </si>
  <si>
    <t>terri.reid@cga.ct.gov</t>
  </si>
  <si>
    <t>860-240-0584</t>
  </si>
  <si>
    <t>Kissel</t>
  </si>
  <si>
    <t>A.</t>
  </si>
  <si>
    <t>Legislative Office Building, Room 2500</t>
  </si>
  <si>
    <t>John.A.Kissel@cga.ct.gov</t>
  </si>
  <si>
    <t>Kate McAvoy</t>
  </si>
  <si>
    <t>Kate.mcavoy@cga.ct.gov</t>
  </si>
  <si>
    <t>860-240-0531</t>
  </si>
  <si>
    <t>Osten</t>
  </si>
  <si>
    <t>Catherine</t>
  </si>
  <si>
    <t>Legislative Office Building, Room 2100</t>
  </si>
  <si>
    <t>Osten@senatedems.ct.gov</t>
  </si>
  <si>
    <t>Stephen Palmer</t>
  </si>
  <si>
    <t>steve.palmer@cga.ct.gov</t>
  </si>
  <si>
    <t>860-240-0579</t>
  </si>
  <si>
    <t>Fleischmann</t>
  </si>
  <si>
    <t>Leslie Navarrete</t>
  </si>
  <si>
    <t>leslie.navarrete@cga.ct.gov</t>
  </si>
  <si>
    <t>Kristen Traini</t>
  </si>
  <si>
    <t>860-240-8528</t>
  </si>
  <si>
    <t>Genga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</si>
</sst>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1F497D"/>
      <name val="Calibri"/>
      <family val="2"/>
      <scheme val="minor"/>
    </font>
    <font>
      <u val="single"/>
      <sz val="1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 applyAlignment="1">
      <alignment/>
    </xf>
    <xf numFmtId="0" fontId="0" fillId="0" borderId="1" xfId="0" applyFill="1" applyBorder="1"/>
    <xf numFmtId="0" fontId="2" fillId="0" borderId="1" xfId="0" applyFont="1" applyFill="1" applyBorder="1" applyAlignment="1">
      <alignment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indent="2"/>
    </xf>
    <xf numFmtId="164" fontId="0" fillId="0" borderId="1" xfId="0" applyNumberFormat="1" applyFill="1" applyBorder="1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/>
    </xf>
    <xf numFmtId="0" fontId="4" fillId="0" borderId="0" xfId="0" applyFont="1"/>
    <xf numFmtId="0" fontId="8" fillId="0" borderId="1" xfId="20" applyFont="1" applyFill="1" applyBorder="1" applyAlignment="1">
      <alignment/>
    </xf>
    <xf numFmtId="0" fontId="0" fillId="0" borderId="0" xfId="0" applyFont="1"/>
    <xf numFmtId="0" fontId="0" fillId="0" borderId="1" xfId="0" applyFill="1" applyBorder="1" applyAlignment="1">
      <alignment horizontal="left" indent="1"/>
    </xf>
    <xf numFmtId="0" fontId="7" fillId="0" borderId="1" xfId="20" applyFont="1" applyFill="1" applyBorder="1"/>
    <xf numFmtId="0" fontId="0" fillId="0" borderId="1" xfId="0" applyFont="1" applyFill="1" applyBorder="1" applyAlignment="1">
      <alignment/>
    </xf>
    <xf numFmtId="0" fontId="6" fillId="0" borderId="1" xfId="0" applyFont="1" applyFill="1" applyBorder="1"/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 indent="2"/>
    </xf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2"/>
    </xf>
    <xf numFmtId="0" fontId="5" fillId="0" borderId="1" xfId="2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eg.Stokes@housegop.ct.gov" TargetMode="External" /><Relationship Id="rId2" Type="http://schemas.openxmlformats.org/officeDocument/2006/relationships/hyperlink" Target="mailto:Carol.Hall@housegop.ct.gov" TargetMode="External" /><Relationship Id="rId3" Type="http://schemas.openxmlformats.org/officeDocument/2006/relationships/hyperlink" Target="mailto:Dawn.Marzik@cga.ct.gov" TargetMode="External" /><Relationship Id="rId4" Type="http://schemas.openxmlformats.org/officeDocument/2006/relationships/hyperlink" Target="mailto:ciro.zelaya@cga.ct.gov" TargetMode="External" /><Relationship Id="rId5" Type="http://schemas.openxmlformats.org/officeDocument/2006/relationships/hyperlink" Target="mailto:tina.kumar@cga.ct.gov" TargetMode="External" /><Relationship Id="rId6" Type="http://schemas.openxmlformats.org/officeDocument/2006/relationships/hyperlink" Target="mailto:edward.schaeffer@cga.ct.gov" TargetMode="External" /><Relationship Id="rId7" Type="http://schemas.openxmlformats.org/officeDocument/2006/relationships/hyperlink" Target="mailto:andrew.oconnor@cga.ct.gov" TargetMode="External" /><Relationship Id="rId8" Type="http://schemas.openxmlformats.org/officeDocument/2006/relationships/hyperlink" Target="mailto:chris.wilson@cga.ct.gov" TargetMode="External" /><Relationship Id="rId9" Type="http://schemas.openxmlformats.org/officeDocument/2006/relationships/hyperlink" Target="mailto:andrew.oconnor@cga.ct.gov" TargetMode="External" /><Relationship Id="rId10" Type="http://schemas.openxmlformats.org/officeDocument/2006/relationships/hyperlink" Target="mailto:Kate.mcavoy@cga.ct.gov" TargetMode="External" /><Relationship Id="rId11" Type="http://schemas.openxmlformats.org/officeDocument/2006/relationships/hyperlink" Target="mailto:steve.palmer@cga.ct.gov" TargetMode="External" /><Relationship Id="rId12" Type="http://schemas.openxmlformats.org/officeDocument/2006/relationships/hyperlink" Target="mailto:leslie.navarrete@cga.ct.gov" TargetMode="External" /><Relationship Id="rId13" Type="http://schemas.openxmlformats.org/officeDocument/2006/relationships/hyperlink" Target="mailto:tina.kumar@cga.ct.gov" TargetMode="External" /><Relationship Id="rId14" Type="http://schemas.openxmlformats.org/officeDocument/2006/relationships/hyperlink" Target="mailto:ciro.zelaya@cga.ct.gov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 topLeftCell="A1">
      <selection activeCell="J35" sqref="J35"/>
    </sheetView>
  </sheetViews>
  <sheetFormatPr defaultColWidth="9.140625" defaultRowHeight="15"/>
  <cols>
    <col min="1" max="1" width="15.7109375" style="0" bestFit="1" customWidth="1"/>
    <col min="2" max="2" width="17.00390625" style="0" bestFit="1" customWidth="1"/>
    <col min="3" max="3" width="14.7109375" style="0" bestFit="1" customWidth="1"/>
    <col min="4" max="4" width="12.140625" style="0" bestFit="1" customWidth="1"/>
    <col min="5" max="5" width="15.140625" style="0" bestFit="1" customWidth="1"/>
    <col min="9" max="9" width="10.8515625" style="0" bestFit="1" customWidth="1"/>
    <col min="10" max="10" width="35.421875" style="0" bestFit="1" customWidth="1"/>
    <col min="11" max="11" width="22.140625" style="0" bestFit="1" customWidth="1"/>
    <col min="12" max="12" width="34.00390625" style="0" bestFit="1" customWidth="1"/>
    <col min="13" max="13" width="17.00390625" style="0" bestFit="1" customWidth="1"/>
    <col min="14" max="14" width="27.7109375" style="16" bestFit="1" customWidth="1"/>
    <col min="15" max="15" width="25.28125" style="0" bestFit="1" customWidth="1"/>
    <col min="16" max="16" width="34.8515625" style="18" bestFit="1" customWidth="1"/>
    <col min="17" max="17" width="12.421875" style="0" bestFit="1" customWidth="1"/>
    <col min="18" max="18" width="16.8515625" style="0" bestFit="1" customWidth="1"/>
    <col min="19" max="19" width="17.421875" style="0" bestFit="1" customWidth="1"/>
    <col min="20" max="20" width="12.421875" style="0" bestFit="1" customWidth="1"/>
  </cols>
  <sheetData>
    <row r="1" spans="1:20" ht="29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14" t="s">
        <v>13</v>
      </c>
      <c r="O1" s="3" t="s">
        <v>14</v>
      </c>
      <c r="P1" s="3" t="s">
        <v>15</v>
      </c>
      <c r="Q1" s="3" t="s">
        <v>16</v>
      </c>
      <c r="R1" s="3"/>
      <c r="S1" s="3" t="s">
        <v>17</v>
      </c>
      <c r="T1" s="3" t="s">
        <v>18</v>
      </c>
    </row>
    <row r="2" spans="1:20" s="13" customFormat="1" ht="15">
      <c r="A2" s="6" t="s">
        <v>47</v>
      </c>
      <c r="B2" s="9" t="s">
        <v>0</v>
      </c>
      <c r="C2" s="9" t="s">
        <v>19</v>
      </c>
      <c r="D2" s="7" t="str">
        <f>A2</f>
        <v>Belsito</v>
      </c>
      <c r="E2" s="7" t="str">
        <f>VLOOKUP($A2,'[1]CompleteHouse'!$A$4:$W$154,2,FALSE)</f>
        <v>Sam</v>
      </c>
      <c r="F2" s="10"/>
      <c r="G2" s="10"/>
      <c r="H2" s="11">
        <f>VLOOKUP($A2,'[1]CompleteHouse'!$A$4:$W$154,5,FALSE)</f>
        <v>53</v>
      </c>
      <c r="I2" s="6" t="str">
        <f>VLOOKUP($A2,'[1]CompleteHouse'!$A$4:$W$154,9,FALSE)</f>
        <v>Republican</v>
      </c>
      <c r="J2" s="6" t="str">
        <f>VLOOKUP($A2,'[1]CompleteHouse'!$A$4:$W$154,12,FALSE)</f>
        <v>Legislative Office Building, Room 4200</v>
      </c>
      <c r="K2" s="6" t="str">
        <f>VLOOKUP($A2,'[1]CompleteHouse'!$A$4:$W$154,13,FALSE)</f>
        <v>Hartford, CT 06106-1591</v>
      </c>
      <c r="L2" s="6" t="str">
        <f>VLOOKUP($A2,'[1]CompleteHouse'!$A$4:$W$154,14,FALSE)</f>
        <v>Sam.Belsito@housegop.ct.gov</v>
      </c>
      <c r="M2" s="6" t="s">
        <v>48</v>
      </c>
      <c r="N2" s="15" t="s">
        <v>49</v>
      </c>
      <c r="O2" s="23"/>
      <c r="P2" s="24"/>
      <c r="Q2" s="6" t="s">
        <v>50</v>
      </c>
      <c r="R2" s="22" t="s">
        <v>20</v>
      </c>
      <c r="S2" s="6" t="s">
        <v>21</v>
      </c>
      <c r="T2" s="22" t="s">
        <v>22</v>
      </c>
    </row>
    <row r="3" spans="1:20" s="13" customFormat="1" ht="15">
      <c r="A3" s="6" t="s">
        <v>51</v>
      </c>
      <c r="B3" s="9" t="s">
        <v>0</v>
      </c>
      <c r="C3" s="9" t="s">
        <v>19</v>
      </c>
      <c r="D3" s="7" t="str">
        <f>A3</f>
        <v>Currey</v>
      </c>
      <c r="E3" s="7" t="str">
        <f>VLOOKUP($A3,'[1]CompleteHouse'!$A$4:$W$154,2,FALSE)</f>
        <v>Jeffrey</v>
      </c>
      <c r="F3" s="10" t="str">
        <f>VLOOKUP($A3,'[1]CompleteHouse'!$A$4:$W$154,3,FALSE)</f>
        <v xml:space="preserve">A. </v>
      </c>
      <c r="G3" s="10"/>
      <c r="H3" s="11">
        <f>VLOOKUP($A3,'[1]CompleteHouse'!$A$4:$W$154,5,FALSE)</f>
        <v>11</v>
      </c>
      <c r="I3" s="6" t="str">
        <f>VLOOKUP($A3,'[1]CompleteHouse'!$A$4:$W$154,9,FALSE)</f>
        <v>Democrat</v>
      </c>
      <c r="J3" s="6" t="str">
        <f>VLOOKUP($A3,'[1]CompleteHouse'!$A$4:$W$154,12,FALSE)</f>
        <v>Legislative Office Building, Room 4010</v>
      </c>
      <c r="K3" s="6" t="str">
        <f>VLOOKUP($A3,'[1]CompleteHouse'!$A$4:$W$154,13,FALSE)</f>
        <v>Hartford, CT 06106-1591</v>
      </c>
      <c r="L3" s="6" t="str">
        <f>VLOOKUP($A3,'[1]CompleteHouse'!$A$4:$W$154,14,FALSE)</f>
        <v>Jeffrey.Currey@cga.ct.gov</v>
      </c>
      <c r="M3" s="6" t="s">
        <v>52</v>
      </c>
      <c r="N3" s="25" t="s">
        <v>53</v>
      </c>
      <c r="O3" s="6" t="s">
        <v>54</v>
      </c>
      <c r="P3" s="17" t="s">
        <v>55</v>
      </c>
      <c r="Q3" s="6" t="s">
        <v>56</v>
      </c>
      <c r="R3" s="6"/>
      <c r="S3" s="6" t="s">
        <v>57</v>
      </c>
      <c r="T3" s="6" t="s">
        <v>58</v>
      </c>
    </row>
    <row r="4" spans="1:20" s="13" customFormat="1" ht="15">
      <c r="A4" s="19" t="s">
        <v>66</v>
      </c>
      <c r="B4" s="19" t="s">
        <v>0</v>
      </c>
      <c r="C4" s="19" t="s">
        <v>64</v>
      </c>
      <c r="D4" s="19" t="s">
        <v>66</v>
      </c>
      <c r="E4" s="7" t="s">
        <v>67</v>
      </c>
      <c r="F4" s="10"/>
      <c r="G4" s="10"/>
      <c r="H4" s="11">
        <v>6</v>
      </c>
      <c r="I4" s="7" t="s">
        <v>23</v>
      </c>
      <c r="J4" s="7" t="s">
        <v>68</v>
      </c>
      <c r="K4" s="7" t="s">
        <v>24</v>
      </c>
      <c r="L4" s="7" t="s">
        <v>69</v>
      </c>
      <c r="M4" s="7" t="s">
        <v>70</v>
      </c>
      <c r="N4" s="5" t="s">
        <v>71</v>
      </c>
      <c r="O4" s="7"/>
      <c r="P4" s="9"/>
      <c r="Q4" s="12" t="s">
        <v>72</v>
      </c>
      <c r="R4" s="7"/>
      <c r="S4" s="7"/>
      <c r="T4" s="7"/>
    </row>
    <row r="5" spans="1:20" s="13" customFormat="1" ht="15">
      <c r="A5" s="6" t="s">
        <v>46</v>
      </c>
      <c r="B5" s="9" t="s">
        <v>0</v>
      </c>
      <c r="C5" s="9" t="s">
        <v>19</v>
      </c>
      <c r="D5" s="7" t="str">
        <f>A5</f>
        <v>Gonzalez</v>
      </c>
      <c r="E5" s="7" t="str">
        <f>VLOOKUP($A5,'[1]CompleteHouse'!$A$4:$W$154,2,FALSE)</f>
        <v xml:space="preserve">Minnie </v>
      </c>
      <c r="F5" s="10"/>
      <c r="G5" s="10"/>
      <c r="H5" s="11">
        <f>VLOOKUP($A5,'[1]CompleteHouse'!$A$4:$W$154,5,FALSE)</f>
        <v>3</v>
      </c>
      <c r="I5" s="6" t="str">
        <f>VLOOKUP($A5,'[1]CompleteHouse'!$A$4:$W$154,9,FALSE)</f>
        <v>Democrat</v>
      </c>
      <c r="J5" s="6" t="str">
        <f>VLOOKUP($A5,'[1]CompleteHouse'!$A$4:$W$154,12,FALSE)</f>
        <v>Legislative Office Building, Room 4031</v>
      </c>
      <c r="K5" s="6" t="str">
        <f>VLOOKUP($A5,'[1]CompleteHouse'!$A$4:$W$154,13,FALSE)</f>
        <v>Hartford, CT 06106-1591</v>
      </c>
      <c r="L5" s="6" t="str">
        <f>VLOOKUP($A5,'[1]CompleteHouse'!$A$4:$W$154,14,FALSE)</f>
        <v>Minnie.Gonzalez@cga.ct.gov</v>
      </c>
      <c r="M5" s="6" t="s">
        <v>39</v>
      </c>
      <c r="N5" s="15" t="s">
        <v>40</v>
      </c>
      <c r="O5" s="6" t="s">
        <v>41</v>
      </c>
      <c r="P5" s="17" t="s">
        <v>42</v>
      </c>
      <c r="Q5" s="6" t="s">
        <v>43</v>
      </c>
      <c r="R5" s="6"/>
      <c r="S5" s="6" t="s">
        <v>44</v>
      </c>
      <c r="T5" s="6" t="s">
        <v>45</v>
      </c>
    </row>
    <row r="6" spans="1:20" s="13" customFormat="1" ht="15">
      <c r="A6" s="8" t="s">
        <v>25</v>
      </c>
      <c r="B6" s="9" t="s">
        <v>0</v>
      </c>
      <c r="C6" s="9" t="s">
        <v>19</v>
      </c>
      <c r="D6" s="7" t="str">
        <f>A6</f>
        <v>Hall</v>
      </c>
      <c r="E6" s="7" t="s">
        <v>26</v>
      </c>
      <c r="F6" s="10"/>
      <c r="G6" s="10"/>
      <c r="H6" s="26">
        <v>59</v>
      </c>
      <c r="I6" s="6" t="s">
        <v>27</v>
      </c>
      <c r="J6" s="6" t="s">
        <v>28</v>
      </c>
      <c r="K6" s="6" t="s">
        <v>24</v>
      </c>
      <c r="L6" s="6" t="s">
        <v>29</v>
      </c>
      <c r="M6" s="6" t="s">
        <v>30</v>
      </c>
      <c r="N6" s="15" t="s">
        <v>31</v>
      </c>
      <c r="O6" s="6"/>
      <c r="P6" s="21"/>
      <c r="Q6" s="6" t="s">
        <v>32</v>
      </c>
      <c r="R6" s="22" t="s">
        <v>20</v>
      </c>
      <c r="S6" s="6" t="s">
        <v>33</v>
      </c>
      <c r="T6" s="22" t="s">
        <v>34</v>
      </c>
    </row>
    <row r="7" spans="1:20" s="13" customFormat="1" ht="15">
      <c r="A7" s="19" t="s">
        <v>73</v>
      </c>
      <c r="B7" s="19" t="s">
        <v>0</v>
      </c>
      <c r="C7" s="19" t="s">
        <v>64</v>
      </c>
      <c r="D7" s="19" t="s">
        <v>73</v>
      </c>
      <c r="E7" s="7" t="s">
        <v>65</v>
      </c>
      <c r="F7" s="10" t="s">
        <v>74</v>
      </c>
      <c r="G7" s="10"/>
      <c r="H7" s="11">
        <v>7</v>
      </c>
      <c r="I7" s="7" t="s">
        <v>27</v>
      </c>
      <c r="J7" s="7" t="s">
        <v>75</v>
      </c>
      <c r="K7" s="7" t="s">
        <v>24</v>
      </c>
      <c r="L7" s="7" t="s">
        <v>76</v>
      </c>
      <c r="M7" s="7" t="s">
        <v>77</v>
      </c>
      <c r="N7" s="20" t="s">
        <v>78</v>
      </c>
      <c r="O7" s="7"/>
      <c r="P7" s="9"/>
      <c r="Q7" s="12" t="s">
        <v>79</v>
      </c>
      <c r="R7" s="7"/>
      <c r="S7" s="7"/>
      <c r="T7" s="7"/>
    </row>
    <row r="8" spans="1:20" s="13" customFormat="1" ht="15">
      <c r="A8" s="6" t="s">
        <v>59</v>
      </c>
      <c r="B8" s="9" t="s">
        <v>0</v>
      </c>
      <c r="C8" s="9" t="s">
        <v>19</v>
      </c>
      <c r="D8" s="7" t="str">
        <f>A8</f>
        <v>LeGeyt</v>
      </c>
      <c r="E8" s="7" t="str">
        <f>VLOOKUP($A8,'[1]CompleteHouse'!$A$4:$W$154,2,FALSE)</f>
        <v>Timothy</v>
      </c>
      <c r="F8" s="10" t="str">
        <f>VLOOKUP($A8,'[1]CompleteHouse'!$A$4:$W$154,3,FALSE)</f>
        <v xml:space="preserve">B. </v>
      </c>
      <c r="G8" s="10"/>
      <c r="H8" s="11">
        <f>VLOOKUP($A8,'[1]CompleteHouse'!$A$4:$W$154,5,FALSE)</f>
        <v>17</v>
      </c>
      <c r="I8" s="6" t="str">
        <f>VLOOKUP($A8,'[1]CompleteHouse'!$A$4:$W$154,9,FALSE)</f>
        <v>Republican</v>
      </c>
      <c r="J8" s="6" t="str">
        <f>VLOOKUP($A8,'[1]CompleteHouse'!$A$4:$W$154,12,FALSE)</f>
        <v>Legislative Office Building, Room 4200</v>
      </c>
      <c r="K8" s="6" t="str">
        <f>VLOOKUP($A8,'[1]CompleteHouse'!$A$4:$W$154,13,FALSE)</f>
        <v>Hartford, CT 06106-1591</v>
      </c>
      <c r="L8" s="6" t="str">
        <f>VLOOKUP($A8,'[1]CompleteHouse'!$A$4:$W$154,14,FALSE)</f>
        <v>Tim.LeGeyt@housegop.ct.gov</v>
      </c>
      <c r="M8" s="6" t="str">
        <f>VLOOKUP($A8,'[1]CompleteHouse'!$A$4:$W$154,15,FALSE)</f>
        <v>Nancy Jalbert</v>
      </c>
      <c r="N8" s="25" t="str">
        <f>VLOOKUP($A8,'[1]CompleteHouse'!$A$4:$W$154,16,FALSE)</f>
        <v>nancy.jalbert@cga.ct.gov</v>
      </c>
      <c r="O8" s="7"/>
      <c r="P8" s="9"/>
      <c r="Q8" s="6" t="s">
        <v>60</v>
      </c>
      <c r="R8" s="22" t="s">
        <v>20</v>
      </c>
      <c r="S8" s="6"/>
      <c r="T8" s="22"/>
    </row>
    <row r="9" spans="1:20" s="13" customFormat="1" ht="15">
      <c r="A9" s="19" t="s">
        <v>80</v>
      </c>
      <c r="B9" s="19" t="s">
        <v>0</v>
      </c>
      <c r="C9" s="19" t="s">
        <v>64</v>
      </c>
      <c r="D9" s="19" t="s">
        <v>80</v>
      </c>
      <c r="E9" s="7" t="s">
        <v>81</v>
      </c>
      <c r="F9" s="10" t="s">
        <v>74</v>
      </c>
      <c r="G9" s="10"/>
      <c r="H9" s="11">
        <v>19</v>
      </c>
      <c r="I9" s="7" t="s">
        <v>23</v>
      </c>
      <c r="J9" s="7" t="s">
        <v>82</v>
      </c>
      <c r="K9" s="7" t="s">
        <v>24</v>
      </c>
      <c r="L9" s="7" t="s">
        <v>83</v>
      </c>
      <c r="M9" s="7" t="s">
        <v>84</v>
      </c>
      <c r="N9" s="20" t="s">
        <v>85</v>
      </c>
      <c r="O9" s="7"/>
      <c r="P9" s="9"/>
      <c r="Q9" s="12" t="s">
        <v>86</v>
      </c>
      <c r="R9" s="7"/>
      <c r="S9" s="7"/>
      <c r="T9" s="7"/>
    </row>
    <row r="10" spans="1:20" s="13" customFormat="1" ht="15">
      <c r="A10" s="8" t="s">
        <v>61</v>
      </c>
      <c r="B10" s="9" t="s">
        <v>0</v>
      </c>
      <c r="C10" s="9" t="s">
        <v>19</v>
      </c>
      <c r="D10" s="7" t="str">
        <f>A10</f>
        <v>Stokes</v>
      </c>
      <c r="E10" s="7" t="s">
        <v>62</v>
      </c>
      <c r="F10" s="10"/>
      <c r="G10" s="10"/>
      <c r="H10" s="26">
        <v>58</v>
      </c>
      <c r="I10" s="6" t="s">
        <v>27</v>
      </c>
      <c r="J10" s="6" t="s">
        <v>28</v>
      </c>
      <c r="K10" s="6" t="s">
        <v>24</v>
      </c>
      <c r="L10" s="6" t="s">
        <v>63</v>
      </c>
      <c r="M10" s="6" t="s">
        <v>30</v>
      </c>
      <c r="N10" s="15" t="s">
        <v>31</v>
      </c>
      <c r="O10" s="7"/>
      <c r="P10" s="9"/>
      <c r="Q10" s="6" t="s">
        <v>32</v>
      </c>
      <c r="R10" s="22" t="s">
        <v>20</v>
      </c>
      <c r="S10" s="6"/>
      <c r="T10" s="22"/>
    </row>
    <row r="11" spans="1:20" s="13" customFormat="1" ht="15">
      <c r="A11" s="6" t="s">
        <v>35</v>
      </c>
      <c r="B11" s="9" t="s">
        <v>0</v>
      </c>
      <c r="C11" s="9" t="s">
        <v>19</v>
      </c>
      <c r="D11" s="7" t="str">
        <f>A11</f>
        <v>Zawistowski</v>
      </c>
      <c r="E11" s="7" t="str">
        <f>VLOOKUP($A11,'[1]CompleteHouse'!$A$4:$W$154,2,FALSE)</f>
        <v>Tami</v>
      </c>
      <c r="F11" s="10" t="str">
        <f>VLOOKUP($A11,'[1]CompleteHouse'!$A$4:$W$154,3,FALSE)</f>
        <v>W.</v>
      </c>
      <c r="G11" s="10"/>
      <c r="H11" s="11">
        <f>VLOOKUP($A11,'[1]CompleteHouse'!$A$4:$W$154,5,FALSE)</f>
        <v>61</v>
      </c>
      <c r="I11" s="6" t="str">
        <f>VLOOKUP($A11,'[1]CompleteHouse'!$A$4:$W$154,9,FALSE)</f>
        <v>Republican</v>
      </c>
      <c r="J11" s="6" t="str">
        <f>VLOOKUP($A11,'[1]CompleteHouse'!$A$4:$W$154,12,FALSE)</f>
        <v>Legislative Office Building, Room 4200</v>
      </c>
      <c r="K11" s="6" t="str">
        <f>VLOOKUP($A11,'[1]CompleteHouse'!$A$4:$W$154,13,FALSE)</f>
        <v>Hartford, CT 06106-1591</v>
      </c>
      <c r="L11" s="6" t="str">
        <f>VLOOKUP($A11,'[1]CompleteHouse'!$A$4:$W$154,14,FALSE)</f>
        <v>Tami.Zawistowski@housegop.ct.gov</v>
      </c>
      <c r="M11" s="6" t="s">
        <v>36</v>
      </c>
      <c r="N11" s="15" t="s">
        <v>37</v>
      </c>
      <c r="O11" s="6"/>
      <c r="P11" s="21"/>
      <c r="Q11" s="6" t="s">
        <v>38</v>
      </c>
      <c r="R11" s="22" t="s">
        <v>20</v>
      </c>
      <c r="S11" s="6" t="s">
        <v>33</v>
      </c>
      <c r="T11" s="22" t="s">
        <v>34</v>
      </c>
    </row>
    <row r="12" spans="1:20" ht="15">
      <c r="A12" s="1" t="s">
        <v>87</v>
      </c>
      <c r="B12" s="27" t="s">
        <v>0</v>
      </c>
      <c r="C12" s="27" t="s">
        <v>19</v>
      </c>
      <c r="D12" s="28" t="str">
        <f>A12</f>
        <v>Fleischmann</v>
      </c>
      <c r="E12" s="28" t="str">
        <f>VLOOKUP($A12,'[1]CompleteHouse'!$A$4:$W$154,2,FALSE)</f>
        <v xml:space="preserve">Andrew </v>
      </c>
      <c r="F12" s="29" t="str">
        <f>VLOOKUP($A12,'[1]CompleteHouse'!$A$4:$W$154,3,FALSE)</f>
        <v>M.</v>
      </c>
      <c r="G12" s="29"/>
      <c r="H12" s="30">
        <f>VLOOKUP($A12,'[1]CompleteHouse'!$A$4:$W$154,5,FALSE)</f>
        <v>18</v>
      </c>
      <c r="I12" s="1" t="str">
        <f>VLOOKUP($A12,'[1]CompleteHouse'!$A$4:$W$154,9,FALSE)</f>
        <v>Democrat</v>
      </c>
      <c r="J12" s="1" t="str">
        <f>VLOOKUP($A12,'[1]CompleteHouse'!$A$4:$W$154,12,FALSE)</f>
        <v>Legislative Office Building, Room 3101</v>
      </c>
      <c r="K12" s="1" t="str">
        <f>VLOOKUP($A12,'[1]CompleteHouse'!$A$4:$W$154,13,FALSE)</f>
        <v>Hartford, CT 06106-1591</v>
      </c>
      <c r="L12" s="1" t="str">
        <f>VLOOKUP($A12,'[1]CompleteHouse'!$A$4:$W$154,14,FALSE)</f>
        <v>Andrew.Fleischmann@cga.ct.gov</v>
      </c>
      <c r="M12" s="1" t="s">
        <v>88</v>
      </c>
      <c r="N12" s="31" t="s">
        <v>89</v>
      </c>
      <c r="O12" s="1"/>
      <c r="P12" s="1"/>
      <c r="Q12" s="1" t="str">
        <f>VLOOKUP($A12,'[1]CompleteHouse'!$A$4:$W$154,17,FALSE)</f>
        <v>860-240-0429</v>
      </c>
      <c r="R12" s="1"/>
      <c r="S12" s="1" t="s">
        <v>90</v>
      </c>
      <c r="T12" s="1" t="s">
        <v>91</v>
      </c>
    </row>
    <row r="13" spans="1:20" ht="15">
      <c r="A13" s="1" t="s">
        <v>92</v>
      </c>
      <c r="B13" s="27" t="s">
        <v>0</v>
      </c>
      <c r="C13" s="27" t="s">
        <v>19</v>
      </c>
      <c r="D13" s="28" t="str">
        <f>A13</f>
        <v>Genga</v>
      </c>
      <c r="E13" s="28" t="str">
        <f>VLOOKUP($A13,'[1]CompleteHouse'!$A$4:$W$154,2,FALSE)</f>
        <v xml:space="preserve">Henry </v>
      </c>
      <c r="F13" s="29" t="str">
        <f>VLOOKUP($A13,'[1]CompleteHouse'!$A$4:$W$154,3,FALSE)</f>
        <v>J.</v>
      </c>
      <c r="G13" s="29"/>
      <c r="H13" s="30">
        <f>VLOOKUP($A13,'[1]CompleteHouse'!$A$4:$W$154,5,FALSE)</f>
        <v>10</v>
      </c>
      <c r="I13" s="1" t="str">
        <f>VLOOKUP($A13,'[1]CompleteHouse'!$A$4:$W$154,9,FALSE)</f>
        <v>Democrat</v>
      </c>
      <c r="J13" s="1" t="str">
        <f>VLOOKUP($A13,'[1]CompleteHouse'!$A$4:$W$154,12,FALSE)</f>
        <v>Legislative Office Building, Room 4030</v>
      </c>
      <c r="K13" s="1" t="str">
        <f>VLOOKUP($A13,'[1]CompleteHouse'!$A$4:$W$154,13,FALSE)</f>
        <v>Hartford, CT 06106-1591</v>
      </c>
      <c r="L13" s="1" t="str">
        <f>VLOOKUP($A13,'[1]CompleteHouse'!$A$4:$W$154,14,FALSE)</f>
        <v>Henry.Genga@cga.ct.gov</v>
      </c>
      <c r="M13" s="1" t="s">
        <v>39</v>
      </c>
      <c r="N13" s="31" t="s">
        <v>40</v>
      </c>
      <c r="O13" s="1" t="s">
        <v>41</v>
      </c>
      <c r="P13" s="31" t="s">
        <v>42</v>
      </c>
      <c r="Q13" s="1" t="s">
        <v>43</v>
      </c>
      <c r="R13" s="1"/>
      <c r="S13" s="1" t="s">
        <v>44</v>
      </c>
      <c r="T13" s="1" t="s">
        <v>45</v>
      </c>
    </row>
  </sheetData>
  <hyperlinks>
    <hyperlink ref="L10" r:id="rId1" display="mailto:Greg.Stokes@housegop.ct.gov"/>
    <hyperlink ref="L6" r:id="rId2" display="mailto:Carol.Hall@housegop.ct.gov"/>
    <hyperlink ref="P3" r:id="rId3" display="mailto:Dawn.Marzik@cga.ct.gov"/>
    <hyperlink ref="N5" r:id="rId4" display="mailto:ciro.zelaya@cga.ct.gov"/>
    <hyperlink ref="P5" r:id="rId5" display="mailto:tina.kumar@cga.ct.gov"/>
    <hyperlink ref="N2" r:id="rId6" display="mailto:edward.schaeffer@cga.ct.gov"/>
    <hyperlink ref="N6" r:id="rId7" display="mailto:andrew.oconnor@cga.ct.gov"/>
    <hyperlink ref="N11" r:id="rId8" display="mailto:chris.wilson@cga.ct.gov"/>
    <hyperlink ref="N10" r:id="rId9" display="mailto:andrew.oconnor@cga.ct.gov"/>
    <hyperlink ref="N7" r:id="rId10" display="mailto:Kate.mcavoy@cga.ct.gov"/>
    <hyperlink ref="N9" r:id="rId11" display="mailto:steve.palmer@cga.ct.gov"/>
    <hyperlink ref="N12" r:id="rId12" display="mailto:leslie.navarrete@cga.ct.gov"/>
    <hyperlink ref="P13" r:id="rId13" display="mailto:tina.kumar@cga.ct.gov"/>
    <hyperlink ref="N13" r:id="rId14" display="mailto:ciro.zelaya@cga.ct.gov"/>
  </hyperlinks>
  <printOptions/>
  <pageMargins left="0.7" right="0.7" top="0.75" bottom="0.75" header="0.3" footer="0.3"/>
  <pageSetup horizontalDpi="600" verticalDpi="600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Sarah Fox</cp:lastModifiedBy>
  <dcterms:created xsi:type="dcterms:W3CDTF">2017-03-24T19:59:10Z</dcterms:created>
  <dcterms:modified xsi:type="dcterms:W3CDTF">2017-03-29T16:05:14Z</dcterms:modified>
  <cp:category/>
  <cp:version/>
  <cp:contentType/>
  <cp:contentStatus/>
</cp:coreProperties>
</file>